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11" documentId="13_ncr:1_{2A2FDF57-6FF1-4359-94E6-90F6F803D6C8}" xr6:coauthVersionLast="47" xr6:coauthVersionMax="47" xr10:uidLastSave="{7D68D83D-AF64-4211-886E-05F5BA27D06A}"/>
  <bookViews>
    <workbookView xWindow="-120" yWindow="-120" windowWidth="21840" windowHeight="13020" firstSheet="1" activeTab="1" xr2:uid="{443FFFCD-041A-49C7-BC75-8C778F91597D}"/>
  </bookViews>
  <sheets>
    <sheet name="summary" sheetId="1" r:id="rId1"/>
    <sheet name="1-9-25" sheetId="2" r:id="rId2"/>
  </sheets>
  <definedNames>
    <definedName name="_xlnm._FilterDatabase" localSheetId="1" hidden="1">'1-9-25'!$A$1:$L$271</definedName>
    <definedName name="_xlnm.Print_Area" localSheetId="1">'1-9-25'!$1:$1</definedName>
    <definedName name="_xlnm.Print_Titles" localSheetId="1">'1-9-25'!$1:$1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0" i="2" l="1"/>
  <c r="C13" i="1" l="1"/>
  <c r="D13" i="1"/>
  <c r="L130" i="2" l="1"/>
  <c r="L199" i="2"/>
  <c r="L197" i="2"/>
  <c r="K39" i="2"/>
  <c r="K169" i="2"/>
  <c r="K4" i="1" l="1"/>
  <c r="K5" i="1"/>
  <c r="K6" i="1"/>
  <c r="K7" i="1"/>
  <c r="K8" i="1"/>
  <c r="K9" i="1"/>
  <c r="K10" i="1"/>
  <c r="K11" i="1"/>
  <c r="K3" i="1"/>
  <c r="K13" i="1" l="1"/>
  <c r="L182" i="2" l="1"/>
  <c r="L16" i="2"/>
  <c r="L112" i="2"/>
  <c r="L120" i="2"/>
  <c r="L196" i="2"/>
  <c r="L86" i="2"/>
  <c r="L177" i="2"/>
  <c r="L40" i="2"/>
  <c r="L185" i="2"/>
  <c r="L192" i="2"/>
  <c r="L261" i="2"/>
  <c r="K180" i="2"/>
  <c r="K74" i="2" l="1"/>
  <c r="K256" i="2"/>
  <c r="K109" i="2"/>
  <c r="K122" i="2"/>
  <c r="K38" i="2"/>
  <c r="K31" i="2"/>
  <c r="K158" i="2"/>
  <c r="K30" i="2"/>
  <c r="K225" i="2"/>
  <c r="K46" i="2"/>
  <c r="K128" i="2"/>
  <c r="K107" i="2"/>
  <c r="K53" i="2"/>
  <c r="K118" i="2"/>
  <c r="K186" i="2"/>
  <c r="K12" i="2"/>
  <c r="K9" i="2"/>
  <c r="K178" i="2"/>
  <c r="K243" i="2"/>
  <c r="K167" i="2"/>
  <c r="K268" i="2"/>
  <c r="K166" i="2"/>
  <c r="K163" i="2"/>
  <c r="K165" i="2"/>
  <c r="K162" i="2"/>
  <c r="K161" i="2"/>
  <c r="K129" i="2"/>
  <c r="K35" i="2"/>
  <c r="K34" i="2"/>
  <c r="K251" i="2"/>
  <c r="K56" i="2"/>
  <c r="K57" i="2"/>
  <c r="K2" i="2"/>
  <c r="K254" i="2"/>
  <c r="K264" i="2"/>
  <c r="J11" i="1" l="1"/>
  <c r="J10" i="1"/>
  <c r="J9" i="1"/>
  <c r="J8" i="1"/>
  <c r="J7" i="1"/>
  <c r="J6" i="1"/>
  <c r="J5" i="1"/>
  <c r="J4" i="1"/>
  <c r="J3" i="1"/>
  <c r="J12" i="1"/>
  <c r="I12" i="1"/>
  <c r="I11" i="1"/>
  <c r="I10" i="1"/>
  <c r="I9" i="1"/>
  <c r="I8" i="1"/>
  <c r="I7" i="1"/>
  <c r="I6" i="1"/>
  <c r="I5" i="1"/>
  <c r="I4" i="1"/>
  <c r="I3" i="1"/>
  <c r="H13" i="1"/>
  <c r="L12" i="1" s="1"/>
  <c r="L13" i="1" s="1"/>
  <c r="G13" i="1"/>
  <c r="F13" i="1"/>
  <c r="E13" i="1"/>
  <c r="B13" i="1"/>
  <c r="J13" i="1" l="1"/>
  <c r="I13" i="1"/>
</calcChain>
</file>

<file path=xl/sharedStrings.xml><?xml version="1.0" encoding="utf-8"?>
<sst xmlns="http://schemas.openxmlformats.org/spreadsheetml/2006/main" count="1395" uniqueCount="421">
  <si>
    <t>District</t>
  </si>
  <si>
    <t>DGP</t>
  </si>
  <si>
    <t xml:space="preserve">Cost </t>
  </si>
  <si>
    <t>HPP</t>
  </si>
  <si>
    <t>Step 1</t>
  </si>
  <si>
    <t>Step 2</t>
  </si>
  <si>
    <t>Total</t>
  </si>
  <si>
    <t>Remaining</t>
  </si>
  <si>
    <t>Increases</t>
  </si>
  <si>
    <t># Projects</t>
  </si>
  <si>
    <t>Amount DGP</t>
  </si>
  <si>
    <t>Amount HPP</t>
  </si>
  <si>
    <t>Funding</t>
  </si>
  <si>
    <t>Bristol</t>
  </si>
  <si>
    <t>Culpeper</t>
  </si>
  <si>
    <t>Fredericksburg</t>
  </si>
  <si>
    <t>Hampton Roads</t>
  </si>
  <si>
    <t>Lynchburg</t>
  </si>
  <si>
    <t>Northern Virginia</t>
  </si>
  <si>
    <t>Richmond</t>
  </si>
  <si>
    <t>Salem</t>
  </si>
  <si>
    <t>Staunton</t>
  </si>
  <si>
    <t>Statewide</t>
  </si>
  <si>
    <t>Fund top scoring projects within each district eligible for DGP funds using DGP funds until remaining funds are insufficient to fund the next highest</t>
  </si>
  <si>
    <t>scoring project.</t>
  </si>
  <si>
    <t>Fund top scoring projects statewide eligibile for HPP funds using HPP funds until remaining funds are insufficient to fund the next highest scoring project.</t>
  </si>
  <si>
    <t>DISPLAY_ID</t>
  </si>
  <si>
    <t>ORGNAME</t>
  </si>
  <si>
    <t>VDOT_DISTRICT</t>
  </si>
  <si>
    <t>APPNAME</t>
  </si>
  <si>
    <t>TYPOLOGY_TYPE</t>
  </si>
  <si>
    <t>PROJECT_SCORE</t>
  </si>
  <si>
    <t>PROJECT_TOTAL_COST</t>
  </si>
  <si>
    <t>AMOUNT_ REQUESTED</t>
  </si>
  <si>
    <t>SCORE_DIVIDED_BY_AMOUNT_REQ</t>
  </si>
  <si>
    <t>FUND</t>
  </si>
  <si>
    <t>(1) DGP</t>
  </si>
  <si>
    <t>(2) HPP</t>
  </si>
  <si>
    <t>Abingdon Town</t>
  </si>
  <si>
    <t>Cummings St at US 11 and Remsburg Dr Improvements</t>
  </si>
  <si>
    <t>D</t>
  </si>
  <si>
    <t>Accomack County</t>
  </si>
  <si>
    <t>Onley to Parksley: Eastern Shore of Virginia Rail Trail</t>
  </si>
  <si>
    <t>Route 175 Improvements: 3-Lane Undivided Highway</t>
  </si>
  <si>
    <t>Albemarle County</t>
  </si>
  <si>
    <t>Old Trail Drive and US 250 West Intersection Improvements</t>
  </si>
  <si>
    <t>B</t>
  </si>
  <si>
    <t>Barracks Road and Georgetown Road Improvements</t>
  </si>
  <si>
    <t>US 29 and Plank Road Intersection Improvements</t>
  </si>
  <si>
    <t>C</t>
  </si>
  <si>
    <t>Rio Road and Hillsdale/Northfield/Old Brook Improvements</t>
  </si>
  <si>
    <t>Alexandria City</t>
  </si>
  <si>
    <t>Duke St and Route 1 Intersection Improvements</t>
  </si>
  <si>
    <t>A</t>
  </si>
  <si>
    <t>King St -Bradlee Safety and Mobility Enhancements</t>
  </si>
  <si>
    <t>BOTH</t>
  </si>
  <si>
    <t>Eisenhower Avenue and Van Dorn Street Improvements</t>
  </si>
  <si>
    <t>Arlington County</t>
  </si>
  <si>
    <t>US 50 at VA 27 Interchange Access Improvements</t>
  </si>
  <si>
    <t>Glebe Rd Safety Improvements (I-66 to Columbia Pike)</t>
  </si>
  <si>
    <t>Ashland Town</t>
  </si>
  <si>
    <t>Rt. 1 and Ashcake Intersection</t>
  </si>
  <si>
    <t>I-95 and Route 54 Interchange</t>
  </si>
  <si>
    <t>Augusta County</t>
  </si>
  <si>
    <t>Route 256/I-81 Interchange: Three Lane Bridge</t>
  </si>
  <si>
    <t>Bedford County</t>
  </si>
  <si>
    <t>Route 122 Corridor Improvements</t>
  </si>
  <si>
    <t>Bedford Town</t>
  </si>
  <si>
    <t>Roundabout at Longwood Ave, Forest Rd, and Independence Blvd</t>
  </si>
  <si>
    <t>Blacksburg Town</t>
  </si>
  <si>
    <t>Prices Fork and US Route 460 Bypass Pedestrian Improvements</t>
  </si>
  <si>
    <t>Botetourt County</t>
  </si>
  <si>
    <t>US 220/Commons Parkway Thru-Cut and Pedestrian Accommodation</t>
  </si>
  <si>
    <t>Route 220 Superstreet</t>
  </si>
  <si>
    <t>US 220 Pedestrian Crossing and Sidewalks at Daleville</t>
  </si>
  <si>
    <t>Bristol City</t>
  </si>
  <si>
    <t>Bonham Road at Suncrest Drive Turn Lane Improvements</t>
  </si>
  <si>
    <t>Old Airport Road at Bonham Road Intersection Improvements</t>
  </si>
  <si>
    <t>Bristol Metropolitan Planning Organization</t>
  </si>
  <si>
    <t>US 11 (Main Street) Corridor Improvements</t>
  </si>
  <si>
    <t>French Moore Blvd Extension</t>
  </si>
  <si>
    <t>Brunswick County</t>
  </si>
  <si>
    <t>US 58 at Brooks Crossing/Old Stage Rd (RCUT)</t>
  </si>
  <si>
    <t>US 58 at Freemans Cross Rd/Reedy Crk Rd (RCUT)</t>
  </si>
  <si>
    <t>Tobacco Heritage Trail - Trailhead Ramp &amp; Trail Extension</t>
  </si>
  <si>
    <t>Campbell County</t>
  </si>
  <si>
    <t>Timberlake Road Improvements (Greenview Dr. to Laxton Rd.)</t>
  </si>
  <si>
    <t>Route 29 Safety Improvements - Southern Section</t>
  </si>
  <si>
    <t>Candlers Mountain Road - Other Turn Lanes</t>
  </si>
  <si>
    <t>Route 501 Passing Lanes</t>
  </si>
  <si>
    <t>Caroline County</t>
  </si>
  <si>
    <t>Paige and Marye Route 1 Intersection</t>
  </si>
  <si>
    <t>Turn Lanes at Lake Caroline</t>
  </si>
  <si>
    <t>Rte 207 Sidewalk improvements at Rte 1 and Welcome Way</t>
  </si>
  <si>
    <t>Route 1 Ladysmith Road</t>
  </si>
  <si>
    <t>Carroll County</t>
  </si>
  <si>
    <t>Carrollton Pike (Rt 58) at Coulson Church Rd (Rt 620) RCUT</t>
  </si>
  <si>
    <t>Intersection Improvements at Route 100 and Route 221</t>
  </si>
  <si>
    <t>Charlottesville-Albemarle Metropolitan Planning Organization</t>
  </si>
  <si>
    <t>US250/Peter Jeff. Pkway and Rolkin Road Pipeline Bundle</t>
  </si>
  <si>
    <t>I64/Fifth Street Interchange Improvement (Exit 120)</t>
  </si>
  <si>
    <t>Barracks Road Pipeline US 29/250 Interchange and SUP</t>
  </si>
  <si>
    <t>Barracks Road Pipeline Corridor Improvements</t>
  </si>
  <si>
    <t>Chesapeake City</t>
  </si>
  <si>
    <t>HR-08 Pipeline - Multimodal Safety and Access Improvements</t>
  </si>
  <si>
    <t>HR-07 Pipeline - George Washington and Military</t>
  </si>
  <si>
    <t>Chesterfield County</t>
  </si>
  <si>
    <t>Courthouse Rd at Dakins Dr R-Cut and Bike/Ped Improvements</t>
  </si>
  <si>
    <t>Rivers Bend Boulevard/Kingston Avenue Roundabout</t>
  </si>
  <si>
    <t>Belmont Road/Cogbill Road - Roundabout</t>
  </si>
  <si>
    <t>Woodpecker Road/Bradley Bridge Road Roundabout</t>
  </si>
  <si>
    <t>Salem Church Road/Kingsland Road Roundabout</t>
  </si>
  <si>
    <t>River Road/Pickett Avenue Roundabout</t>
  </si>
  <si>
    <t>Chester Rd/Hamlin Creek Pkwy Roundabout &amp; Old Ln Imprvts</t>
  </si>
  <si>
    <t>Rt 60 (Old Otterdale Rd-Woolridge Rd) Corridor Enhancements</t>
  </si>
  <si>
    <t>Courthouse Rd at Cherylann Rd R-Cut &amp; Bike/Ped Improvements</t>
  </si>
  <si>
    <t>Christiansburg Town</t>
  </si>
  <si>
    <t>Peppers Ferry Road to Cambria Street Connector Route</t>
  </si>
  <si>
    <t>Culpeper County</t>
  </si>
  <si>
    <t>Rt. 229, Rt.694 Double Lane Roundabout</t>
  </si>
  <si>
    <t>Culpeper Town</t>
  </si>
  <si>
    <t>Ira Hoffman Roundabout</t>
  </si>
  <si>
    <t>US Bus 15/Walmart Entrance Roundabout</t>
  </si>
  <si>
    <t>US Bus 15 Bicycle/Pedestrian Improvements</t>
  </si>
  <si>
    <t>Madison/Germanna Roundabout</t>
  </si>
  <si>
    <t>Danville Metropolitan Planning Organization</t>
  </si>
  <si>
    <t>Berry Hill DDI</t>
  </si>
  <si>
    <t>Dinwiddie County</t>
  </si>
  <si>
    <t>Rt 1 and I-85 Exit 63B Widening</t>
  </si>
  <si>
    <t>Essex County</t>
  </si>
  <si>
    <t>Brays Fork Continuous Green-T</t>
  </si>
  <si>
    <t>White Oak Dr. to Teakwood Dr. Sidewalk and Crosswalks</t>
  </si>
  <si>
    <t>Fairfax County</t>
  </si>
  <si>
    <t>Braddock Road Phase II</t>
  </si>
  <si>
    <t>Frontier Drive Extension</t>
  </si>
  <si>
    <t>Town Center Parkway Underpass</t>
  </si>
  <si>
    <t>Fauquier County</t>
  </si>
  <si>
    <t>Dumfries Rd (Rt 605) &amp; Greenwich Rd (Rt 603) - Roundabout</t>
  </si>
  <si>
    <t>Route 28 &amp; Old Dumfries Road (Route 667) - Roundabout</t>
  </si>
  <si>
    <t>Franklin County</t>
  </si>
  <si>
    <t>Intersection Improvements Brooks Mill &amp; Scruggs Rtes 834/616</t>
  </si>
  <si>
    <t>Route 220 NB at Henry Rd. (Rte. 605) Realignment Project</t>
  </si>
  <si>
    <t>Intersection Improvements Rte 40 &amp; Rte 640</t>
  </si>
  <si>
    <t>Intersection Improvements Harmony School Rte 634 &amp; Rte 122</t>
  </si>
  <si>
    <t>Frederick County</t>
  </si>
  <si>
    <t>Gateway Drive Ext. and Intersection with Valley Mill Road</t>
  </si>
  <si>
    <t>US 50 and Hayfield Road RCI</t>
  </si>
  <si>
    <t>US 50 and Back Mountain Road - RCI</t>
  </si>
  <si>
    <t>US 50 W - Stony Hill Rd area improvements</t>
  </si>
  <si>
    <t>Fredericksburg Area Metropolitan Planning Organization</t>
  </si>
  <si>
    <t>Rt 208 Pipeline Study Corridor Improvements: Leavells Rd</t>
  </si>
  <si>
    <t>Rte 208 Pipeline Study Corridor Improvements - Smith Station</t>
  </si>
  <si>
    <t>Butler Rd Widening from Castle Rock Dr to Carter St</t>
  </si>
  <si>
    <t>I-95 four-Lane Widening SB B/T Exit 130 and Exit 126</t>
  </si>
  <si>
    <t>Fredericksburg City</t>
  </si>
  <si>
    <t>Lafayette Blvd Sidewalks</t>
  </si>
  <si>
    <t>Route 3 Intersection Improvements and VCR Trail Bridge</t>
  </si>
  <si>
    <t>Front Royal Town</t>
  </si>
  <si>
    <t>Happy Creek Road Phase II</t>
  </si>
  <si>
    <t>Galax City</t>
  </si>
  <si>
    <t>Galax E. Stuart Drive Sidewalk Phase III</t>
  </si>
  <si>
    <t>George Washington Regional Commission</t>
  </si>
  <si>
    <t>Rt 3 Pipeline Old Plank Road to Salem Church Rd</t>
  </si>
  <si>
    <t>Warrenton Road Widening</t>
  </si>
  <si>
    <t>Enon Road/Centreport Parkway Connector</t>
  </si>
  <si>
    <t>I-95/ Exit 136 Interchange/Centreport Parkway to Rt 1</t>
  </si>
  <si>
    <t>Gloucester County</t>
  </si>
  <si>
    <t>Rte. 17 and Belroi Road Intersection</t>
  </si>
  <si>
    <t>Rte 17 Widening - Tidemill to Guinea</t>
  </si>
  <si>
    <t>Providence Rd-Rte 17 (Turn Lane) and Multimodal Improvements</t>
  </si>
  <si>
    <t>Goochland County</t>
  </si>
  <si>
    <t>Route 250 at Route 288 Interchange Improvements</t>
  </si>
  <si>
    <t>Rte 288 - New SB Auxiliary Lane South of U.S. 250</t>
  </si>
  <si>
    <t>Route 288 Southbound Hard Shoulder Running Lane</t>
  </si>
  <si>
    <t>Fairground Rd/Maidens Rd Roundabout</t>
  </si>
  <si>
    <t>Grayson County</t>
  </si>
  <si>
    <t>Route 89 at Mount Vale Road Right-Turn Lane</t>
  </si>
  <si>
    <t>Greater Richmond Transit Company (GRTC)</t>
  </si>
  <si>
    <t>C Chamberlayne Avenue Transit Streetscape</t>
  </si>
  <si>
    <t>Greene County</t>
  </si>
  <si>
    <t>US33-743 (Advance Mills) &amp; 1050 (Greenecroft) Intersections</t>
  </si>
  <si>
    <t>RT29-616 RCUT Project</t>
  </si>
  <si>
    <t>Halifax County</t>
  </si>
  <si>
    <t>US 501/Greens Folly Rd Improvements</t>
  </si>
  <si>
    <t>US 58/Rt 751 Intersection Improvements</t>
  </si>
  <si>
    <t>US 501/Sunshine Dr Realignment</t>
  </si>
  <si>
    <t>Sinai Road Pedestrian Project</t>
  </si>
  <si>
    <t>Hampton City</t>
  </si>
  <si>
    <t>Chesapeake Ave Corridor Improvements</t>
  </si>
  <si>
    <t>Hanover County</t>
  </si>
  <si>
    <t>Roundabout at Intersection of Atlee Road and Barnfield Lane</t>
  </si>
  <si>
    <t>Park and Ride on US 301 Corridor</t>
  </si>
  <si>
    <t>Operational and Bike/Ped Improvements on US Route Corridor</t>
  </si>
  <si>
    <t>Harrisonburg City</t>
  </si>
  <si>
    <t>Mt. Clinton Pike Corridor Safety</t>
  </si>
  <si>
    <t>Reservoir Street Median</t>
  </si>
  <si>
    <t>Bluestone Trail Extension</t>
  </si>
  <si>
    <t>Harrisonburg-Rockingham Metropolitan Planning Organization</t>
  </si>
  <si>
    <t>Port Republic Road at I-81 Exit 245</t>
  </si>
  <si>
    <t>South Main Street Phase 3</t>
  </si>
  <si>
    <t>Henrico County</t>
  </si>
  <si>
    <t>E. Parham Road Improvements - I-95 to Cleveland St</t>
  </si>
  <si>
    <t>Glenside Drive and Horsepen Road Safety Improvements</t>
  </si>
  <si>
    <t>Parham Road Ped Improvements - Holly Hill to Three Chopt</t>
  </si>
  <si>
    <t>W Broad St and Parham Rd Intersection Improvements</t>
  </si>
  <si>
    <t>Mechanicsville Tpke (Rte 360) SUP - Laburnum Ave to City</t>
  </si>
  <si>
    <t>Nine Mile Rd Improvements - Gordons Ln to Dabbs House Rd</t>
  </si>
  <si>
    <t>Springfield Road Improvements</t>
  </si>
  <si>
    <t>W Broad St &amp; Glenside Dr Intersection Improvements</t>
  </si>
  <si>
    <t>Henry County</t>
  </si>
  <si>
    <t>Roundabout at Dillons Fork Rd (609) and The Great Rd (683)</t>
  </si>
  <si>
    <t>Barrows Mill Road Improvement</t>
  </si>
  <si>
    <t>Signalized Continuous Green T at the Int. of Routes 220 &amp; 87</t>
  </si>
  <si>
    <t>Hopewell City</t>
  </si>
  <si>
    <t>Courthouse Road Pedestrian Improvements Ph. 2</t>
  </si>
  <si>
    <t>E Randolph Rd. Safety Improvements</t>
  </si>
  <si>
    <t>VA-36 (Winston Churchhill Drive) Corridor - PH. 1</t>
  </si>
  <si>
    <t>VA-36 (Winston Churchhill Drive) Corridor - PH. 2</t>
  </si>
  <si>
    <t>Isle of Wight County</t>
  </si>
  <si>
    <t>US Rt 17 Widening Phase 1 Lane Extension @ State Rt 669</t>
  </si>
  <si>
    <t>Rt 17 Widening Phase 2</t>
  </si>
  <si>
    <t>Nike Park Trail Gap Connector (Rt 664)</t>
  </si>
  <si>
    <t>Route 17 and Sugar Hill Road Intersection Improvements</t>
  </si>
  <si>
    <t>James City County</t>
  </si>
  <si>
    <t>Route 60 (Poc. Trail) Widening and Complete Street Seg. 2</t>
  </si>
  <si>
    <t>King William County</t>
  </si>
  <si>
    <t>Venter Road-Rt. 30 Intersection</t>
  </si>
  <si>
    <t>Rt. 30 Bicycle/Pedestrian Improvements</t>
  </si>
  <si>
    <t>Lancaster County</t>
  </si>
  <si>
    <t>Rt 3 and Rt 794 Intersection Improvement</t>
  </si>
  <si>
    <t>Lee County</t>
  </si>
  <si>
    <t>ALT US 58 at N Combs Road Corridor Improvements</t>
  </si>
  <si>
    <t>Route 58 Truck Climbing Lane Phase III</t>
  </si>
  <si>
    <t>Leesburg Town</t>
  </si>
  <si>
    <t>Town of Leesburg, Catoctin Circle turn lane and sidewalk</t>
  </si>
  <si>
    <t>Loudoun County</t>
  </si>
  <si>
    <t>Cascades Pkwy Bike &amp;Ped (Church Rd. to Victoria Station Dr)</t>
  </si>
  <si>
    <t>Route 15 at Braddock Road Roundabout</t>
  </si>
  <si>
    <t>North Berlin Turnpike Shared Use Path</t>
  </si>
  <si>
    <t>East Broad Way Sidewalk</t>
  </si>
  <si>
    <t>Route 7 Improvements - Route 9 to Dulles Greenway</t>
  </si>
  <si>
    <t>Old Ox Road Widening - Shaw Road to Fairfax County Line</t>
  </si>
  <si>
    <t>Route 7/Route 601 Intersection Improvements</t>
  </si>
  <si>
    <t>Cascades Pkwy Bike&amp;Ped (Nokes Boulevard to Woodshire Drive)</t>
  </si>
  <si>
    <t>Louisa County</t>
  </si>
  <si>
    <t>Route 15-22 Intersection Improvements</t>
  </si>
  <si>
    <t>Route 208 &amp; Route 250 - Intersection Improvement</t>
  </si>
  <si>
    <t>Route 250 and Route 15 - Intersection Improvement</t>
  </si>
  <si>
    <t>Lynchburg City</t>
  </si>
  <si>
    <t>Candlers Mntn Rd/460 &amp; Liberty Mntn Dr Roundabout</t>
  </si>
  <si>
    <t>Mathews County</t>
  </si>
  <si>
    <t>Rte. 3 and Rte. 198 Intersection and Road Segment</t>
  </si>
  <si>
    <t>Middlesex County</t>
  </si>
  <si>
    <t>Rt 17-Rt 616 Town Bridge Road Int. and Segment Improvements</t>
  </si>
  <si>
    <t>Town Bridge Rd Roadway Improvements (RRR)</t>
  </si>
  <si>
    <t>Montgomery County</t>
  </si>
  <si>
    <t>Transit Center and Campus Mobility Improvements</t>
  </si>
  <si>
    <t>Peppers Ferry Road (Rt 114) Improvements</t>
  </si>
  <si>
    <t>Merrimac Rd (657) &amp; Prices Fork Rd (685) Intersection</t>
  </si>
  <si>
    <t>Nelson County</t>
  </si>
  <si>
    <t>Route 151 at Tanbark Drive Roundabout</t>
  </si>
  <si>
    <t>New Kent County</t>
  </si>
  <si>
    <t>I64 Exit 211 Interchange Improvement Project</t>
  </si>
  <si>
    <t>New River Valley Metropolitan Planning Organization</t>
  </si>
  <si>
    <t>Roanoke Street (Route 11/460 Business) Improvements</t>
  </si>
  <si>
    <t>Newport News City</t>
  </si>
  <si>
    <t>STARS - Jefferson Corridor Improvements</t>
  </si>
  <si>
    <t>Warwick Blvd &amp; Colony Dr Intersection Improvements</t>
  </si>
  <si>
    <t>Jefferson &amp; J. Clyde Morris Blvd Intersection Improvements</t>
  </si>
  <si>
    <t>Pipeline HR03 Jefferson Ave Improvements</t>
  </si>
  <si>
    <t>Norfolk City</t>
  </si>
  <si>
    <t>Project Pipeline HR-23-06: Monticello Ave Spot Improvements</t>
  </si>
  <si>
    <t>Project Pipeline HR04 Military Highway</t>
  </si>
  <si>
    <t>Little Creek Road Bicycle Improvements</t>
  </si>
  <si>
    <t>Heutte Drive Sidewalk Improvements</t>
  </si>
  <si>
    <t>Northampton County</t>
  </si>
  <si>
    <t>Northampton Segment: Eastern Shore of Virginia Rail Trail</t>
  </si>
  <si>
    <t>Cheriton RCUT</t>
  </si>
  <si>
    <t>Northern Virginia Transportation Authority</t>
  </si>
  <si>
    <t>I395 Shirlington Rotary &amp;S Glebe Rd Interchange Improvements</t>
  </si>
  <si>
    <t>Norton City</t>
  </si>
  <si>
    <t>Park Avenue Reconfiguration</t>
  </si>
  <si>
    <t>Orange County</t>
  </si>
  <si>
    <t>Route 20 / Route 611 Roundabout</t>
  </si>
  <si>
    <t>Page County</t>
  </si>
  <si>
    <t>US 340/Collins Avenue Left Turn Lane Improvement</t>
  </si>
  <si>
    <t>Petersburg City</t>
  </si>
  <si>
    <t>I-95@Rives Rd Exit Roundabouts</t>
  </si>
  <si>
    <t>S Crater Rd at Crater Cir and Wagner Rd (WITH SIDEWALKS)</t>
  </si>
  <si>
    <t>Wagner Road at Normandy Drive (US-301 Corridor)</t>
  </si>
  <si>
    <t>Pittsylvania County</t>
  </si>
  <si>
    <t>Orphanage Road and Franklin Turnpike Traffic Signal</t>
  </si>
  <si>
    <t>PlanRVA Richmond Regional Planning District Commission</t>
  </si>
  <si>
    <t>Route 360/I-64 Interchange Improvements</t>
  </si>
  <si>
    <t>Busy Street Extended</t>
  </si>
  <si>
    <t>Rt 288 SB (Powhite Pkwy - Route 360) CD Road Extension</t>
  </si>
  <si>
    <t>Powhatan County</t>
  </si>
  <si>
    <t>U.S. Route 60 at State Route 13/603 RCUT</t>
  </si>
  <si>
    <t>U.S. Route 60 at Red Lane Road: Continuous Green-T</t>
  </si>
  <si>
    <t>New Dorset Road &amp; Route 60 RCUT</t>
  </si>
  <si>
    <t>Prince George County</t>
  </si>
  <si>
    <t>Hines Road [Rte. 625]Realignment at County Drive [Rte. 460]</t>
  </si>
  <si>
    <t>Prince William County</t>
  </si>
  <si>
    <t>US 29 (Lee Highway) Corridor Improvements</t>
  </si>
  <si>
    <t>Route 294 (Prince William Parkway) Corridor Improvements</t>
  </si>
  <si>
    <t>Route 123 and Old Bridge Rd Intersection Improvements</t>
  </si>
  <si>
    <t>Dale Boulevard/Rippon Boulevard Corridor Improvements</t>
  </si>
  <si>
    <t>Van Buren Road Improvements: Route 234 to Cardinal Dr</t>
  </si>
  <si>
    <t>Pulaski County</t>
  </si>
  <si>
    <t>Lee Highway (Route 11) Improvements at Hatcher Road</t>
  </si>
  <si>
    <t>Richmond City</t>
  </si>
  <si>
    <t>A Commerce Road Phase II Fall Line Trail</t>
  </si>
  <si>
    <t>B Port of Virginia Interchange / Commerce Road Streetscape</t>
  </si>
  <si>
    <t>C Forest Hill Avenue Phase II Improvements</t>
  </si>
  <si>
    <t>E Norfolk Street Bridge Connection</t>
  </si>
  <si>
    <t>H Arthur Ashe / Hermitage / Westwood / Brookland Roundabout</t>
  </si>
  <si>
    <t>I Cowardin Avenue at Semmes Avenue Protected Intersection</t>
  </si>
  <si>
    <t>J Hull Street / Clopton Street / Midlothian Roundabout</t>
  </si>
  <si>
    <t>G US Route 360 Mechanicsville Tpk Roundabouts &amp; Streetscape</t>
  </si>
  <si>
    <t>Richmond Regional Transportation Planning Organization</t>
  </si>
  <si>
    <t>A Walmsley Boulevard Bridge and Extension</t>
  </si>
  <si>
    <t>B Belt Boulevard (SR161) Transit Streetscape</t>
  </si>
  <si>
    <t>I-95/Route 10 Interchange Improvement, Phase II</t>
  </si>
  <si>
    <t>Route 360 (Woodlake - Otterdale) Widening</t>
  </si>
  <si>
    <t>Huguenot Rd (Robious - Cranbeck) Capacity &amp; Safety Improvemt</t>
  </si>
  <si>
    <t>Gaskins Road Interchange @ I-64 (North Quad &amp; Aux Lanes)</t>
  </si>
  <si>
    <t>Gaskins Road Interchange @ I-64 (Southern Quad)</t>
  </si>
  <si>
    <t>Short Pump Area Improvements</t>
  </si>
  <si>
    <t>Roanoke City</t>
  </si>
  <si>
    <t>Peters Creek Rd at Valleypointe Pkwy Improvements</t>
  </si>
  <si>
    <t>Roanoke County</t>
  </si>
  <si>
    <t>Starkey Road/Ogden Road Streetscape Improvements</t>
  </si>
  <si>
    <t>Peters Creek Road Multimodal Safety Improvements</t>
  </si>
  <si>
    <t>Peters Creek Rd/Williamson Rd Multimodal Safety Improvements</t>
  </si>
  <si>
    <t>Carson Road Safety Improvements</t>
  </si>
  <si>
    <t>Roanoke Valley Transportation Planning Organization</t>
  </si>
  <si>
    <t>Route 11/460 at Dow Hollow Rd Intersection Improvements</t>
  </si>
  <si>
    <t>Peters Creek Rd and Williamson Rd Corridor Improvements</t>
  </si>
  <si>
    <t>Rockbridge County</t>
  </si>
  <si>
    <t>Route 11 at Greenhouse Road Intersection Improvements</t>
  </si>
  <si>
    <t>US 11 Pedestrian Improvements</t>
  </si>
  <si>
    <t>Rockingham County</t>
  </si>
  <si>
    <t>US 33 &amp; Resort Drive Intersection</t>
  </si>
  <si>
    <t>US 33 / Island Ford Road Partial R-CUT</t>
  </si>
  <si>
    <t>Rocky Mount Town</t>
  </si>
  <si>
    <t>Rt 40 at Floyd Avenue Intersection Improvement</t>
  </si>
  <si>
    <t>Route 40 - Tanyard Rd/Old Franklin Tpke Improvements</t>
  </si>
  <si>
    <t>Russell County</t>
  </si>
  <si>
    <t>US 19 at Route 80 Offset Left-Turn Lanes</t>
  </si>
  <si>
    <t>Salem City</t>
  </si>
  <si>
    <t>Route 419 at Texas St and Lynchburg Trpk Int. Improvements</t>
  </si>
  <si>
    <t>E. Main St. (Rt. 460) Multimodal Improvements - Phase II</t>
  </si>
  <si>
    <t>Scott County</t>
  </si>
  <si>
    <t>US 23 at Natural Tunnel Parkway Intersection Realignment</t>
  </si>
  <si>
    <t>Spotsylvania County</t>
  </si>
  <si>
    <t>US Rte.1 Southpoint Pkwy Intersection Improvements</t>
  </si>
  <si>
    <t>Route 639 STARS Study Improvements</t>
  </si>
  <si>
    <t>Route 3 (Plank Road) Widening Improvements</t>
  </si>
  <si>
    <t>Harrison Road / Lafayette Blvd Intersection Improvements</t>
  </si>
  <si>
    <t>Stafford County</t>
  </si>
  <si>
    <t>Route 1 and Foreston Woods Dr / Coal Landing Rd Improvements</t>
  </si>
  <si>
    <t>Garrisonville Road Widening Phase 1</t>
  </si>
  <si>
    <t>Route 1 and I-95 / Coachman Circle Safety Improvements</t>
  </si>
  <si>
    <t>Route 1 and Potomac Hills LTL and Route 1 Corridor Safety</t>
  </si>
  <si>
    <t>Staunton-Augusta-Waynesboro Metropolitan Planning Organization</t>
  </si>
  <si>
    <t>Woodrow Wilson Complex Long Term Access Improvements</t>
  </si>
  <si>
    <t>Suffolk City</t>
  </si>
  <si>
    <t>Bridge Rd. (Rte 17) and College Dr. (Rte 135) Left Turn Lane</t>
  </si>
  <si>
    <t>Route 460 Widening</t>
  </si>
  <si>
    <t>Tazewell County</t>
  </si>
  <si>
    <t>US 19/460 Corridor Shoulder Improvements</t>
  </si>
  <si>
    <t>Tazewell Town</t>
  </si>
  <si>
    <t>BUS 19 at Bulldog Lane Intersection Improvement</t>
  </si>
  <si>
    <t>BUS 19 at Ben Bolt Avenue Pedestrian Improvements</t>
  </si>
  <si>
    <t>Tri-Cities Area Metropolitan Planning Organization</t>
  </si>
  <si>
    <t>I-85/95 Interchange Improvements</t>
  </si>
  <si>
    <t>Washington/Wythe Conversion to 2-Way and SPUI @ I-95</t>
  </si>
  <si>
    <t>Winston Churchill Drive Corridor Improvements</t>
  </si>
  <si>
    <t>Vinton Town</t>
  </si>
  <si>
    <t>Washington Avenue and Bypass Road Roundabout</t>
  </si>
  <si>
    <t>Virginia Beach City</t>
  </si>
  <si>
    <t>Virginia Beach Trail Phase IV</t>
  </si>
  <si>
    <t>Pacific Avenue Left-Turn Lanes</t>
  </si>
  <si>
    <t>Laskin Road Phase II</t>
  </si>
  <si>
    <t>First Colonial Road Widening</t>
  </si>
  <si>
    <t>Dam Neck Road &amp; Drakesmile Road Intersection</t>
  </si>
  <si>
    <t>Warren County</t>
  </si>
  <si>
    <t>US340/US522,I-66,Exit6,Ramp Intersections &amp; RCI Improvements</t>
  </si>
  <si>
    <t>Rte. 55 West &amp; Rte. 678/610 Intersection Improvements</t>
  </si>
  <si>
    <t>US340/US522 STARS - Country Club Roundabout Improvements</t>
  </si>
  <si>
    <t>Warrenton Town</t>
  </si>
  <si>
    <t>Lee Highway and Branch Avenue Intersection Improvement</t>
  </si>
  <si>
    <t>US Business 17 Corridor Improvement/Fletcher Intersection</t>
  </si>
  <si>
    <t>Business 17 (Lee Highway) Corridor Safety Improvement</t>
  </si>
  <si>
    <t>Washington County</t>
  </si>
  <si>
    <t>Route 75 at Green Springs Church Road Turn Lane Improvements</t>
  </si>
  <si>
    <t>US 11 at Route 91 Intersection Improvements</t>
  </si>
  <si>
    <t>Waynesboro City</t>
  </si>
  <si>
    <t>Waynesboro Transit Access Project</t>
  </si>
  <si>
    <t>Crozet Tunnel Trail</t>
  </si>
  <si>
    <t>Lew Dewitt Pedestrian Project</t>
  </si>
  <si>
    <t>Westmoreland County</t>
  </si>
  <si>
    <t>Route 205 at Longfield Road Intersection – North</t>
  </si>
  <si>
    <t>Winchester City</t>
  </si>
  <si>
    <t>Amherst Street Safety Improvements</t>
  </si>
  <si>
    <t>Win-Fred Metropolitan Planning Organization</t>
  </si>
  <si>
    <t>Route 50/17/522 Partial Median U-turn</t>
  </si>
  <si>
    <t>US 50 Diverging Diamond Interchange and Access Management</t>
  </si>
  <si>
    <t>I-81, Exit 307 and Route 277 Improvements</t>
  </si>
  <si>
    <t>Wise County</t>
  </si>
  <si>
    <t>US 23 at Wise-Norton Road (Route 757) Turn Lane Improvement</t>
  </si>
  <si>
    <t>Coeburn Mountain Road Turn Lane Improvements</t>
  </si>
  <si>
    <t>Wise Town</t>
  </si>
  <si>
    <t>US 23 at Norton Road (BUS 23) Turn Lane Improvements</t>
  </si>
  <si>
    <t>Wytheville Town</t>
  </si>
  <si>
    <t>N 4th Street Pedestrian Improvements</t>
  </si>
  <si>
    <t>York County</t>
  </si>
  <si>
    <t>Crosswalks on Merrimac Trail at 2nd St. and Penniman Rd.</t>
  </si>
  <si>
    <t>Project Pipeline HR-23-09 Route 17 Intersection Improvements</t>
  </si>
  <si>
    <t>Project Pipeline HR23-10 Rte 17 at Victory Blvd Improvements</t>
  </si>
  <si>
    <t>Barlow Road Shoulder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</si>
</sst>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/>
    <xf numFmtId="164" fontId="5" fillId="0" borderId="6" xfId="1" applyNumberFormat="1" applyFont="1" applyFill="1" applyBorder="1"/>
    <xf numFmtId="164" fontId="6" fillId="0" borderId="6" xfId="1" applyNumberFormat="1" applyFont="1" applyFill="1" applyBorder="1"/>
    <xf numFmtId="164" fontId="5" fillId="0" borderId="6" xfId="0" applyNumberFormat="1" applyFont="1" applyBorder="1"/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/>
    <xf numFmtId="164" fontId="5" fillId="0" borderId="0" xfId="0" applyNumberFormat="1" applyFont="1"/>
    <xf numFmtId="0" fontId="5" fillId="0" borderId="7" xfId="0" applyFont="1" applyBorder="1"/>
    <xf numFmtId="164" fontId="5" fillId="0" borderId="7" xfId="1" applyNumberFormat="1" applyFont="1" applyFill="1" applyBorder="1"/>
    <xf numFmtId="164" fontId="6" fillId="0" borderId="7" xfId="1" applyNumberFormat="1" applyFont="1" applyFill="1" applyBorder="1"/>
    <xf numFmtId="164" fontId="5" fillId="0" borderId="7" xfId="0" applyNumberFormat="1" applyFont="1" applyBorder="1"/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0" fontId="3" fillId="0" borderId="5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166" fontId="6" fillId="0" borderId="0" xfId="0" applyNumberFormat="1" applyFont="1"/>
    <xf numFmtId="1" fontId="9" fillId="3" borderId="6" xfId="2" applyNumberFormat="1" applyFont="1" applyFill="1" applyBorder="1"/>
    <xf numFmtId="0" fontId="9" fillId="3" borderId="6" xfId="2" applyFont="1" applyFill="1" applyBorder="1"/>
    <xf numFmtId="2" fontId="5" fillId="3" borderId="6" xfId="0" applyNumberFormat="1" applyFont="1" applyFill="1" applyBorder="1"/>
    <xf numFmtId="165" fontId="5" fillId="3" borderId="6" xfId="1" applyNumberFormat="1" applyFont="1" applyFill="1" applyBorder="1"/>
    <xf numFmtId="165" fontId="4" fillId="3" borderId="6" xfId="1" applyNumberFormat="1" applyFont="1" applyFill="1" applyBorder="1"/>
    <xf numFmtId="2" fontId="4" fillId="3" borderId="6" xfId="0" applyNumberFormat="1" applyFont="1" applyFill="1" applyBorder="1"/>
    <xf numFmtId="0" fontId="6" fillId="3" borderId="6" xfId="2" applyFont="1" applyFill="1" applyBorder="1"/>
    <xf numFmtId="165" fontId="6" fillId="3" borderId="6" xfId="0" applyNumberFormat="1" applyFont="1" applyFill="1" applyBorder="1"/>
    <xf numFmtId="0" fontId="6" fillId="3" borderId="6" xfId="0" applyFont="1" applyFill="1" applyBorder="1"/>
    <xf numFmtId="2" fontId="6" fillId="0" borderId="0" xfId="0" applyNumberFormat="1" applyFont="1"/>
    <xf numFmtId="1" fontId="9" fillId="0" borderId="6" xfId="2" applyNumberFormat="1" applyFont="1" applyBorder="1"/>
    <xf numFmtId="0" fontId="9" fillId="0" borderId="6" xfId="2" applyFont="1" applyBorder="1"/>
    <xf numFmtId="2" fontId="5" fillId="0" borderId="6" xfId="0" applyNumberFormat="1" applyFont="1" applyBorder="1"/>
    <xf numFmtId="165" fontId="5" fillId="0" borderId="6" xfId="1" applyNumberFormat="1" applyFont="1" applyFill="1" applyBorder="1"/>
    <xf numFmtId="165" fontId="4" fillId="0" borderId="6" xfId="1" applyNumberFormat="1" applyFont="1" applyFill="1" applyBorder="1"/>
    <xf numFmtId="2" fontId="4" fillId="0" borderId="6" xfId="0" applyNumberFormat="1" applyFont="1" applyBorder="1"/>
    <xf numFmtId="0" fontId="6" fillId="0" borderId="6" xfId="2" applyFont="1" applyBorder="1"/>
    <xf numFmtId="0" fontId="6" fillId="0" borderId="6" xfId="0" applyFont="1" applyBorder="1"/>
    <xf numFmtId="1" fontId="9" fillId="2" borderId="6" xfId="2" applyNumberFormat="1" applyFont="1" applyFill="1" applyBorder="1"/>
    <xf numFmtId="0" fontId="9" fillId="2" borderId="6" xfId="2" applyFont="1" applyFill="1" applyBorder="1"/>
    <xf numFmtId="2" fontId="5" fillId="2" borderId="6" xfId="0" applyNumberFormat="1" applyFont="1" applyFill="1" applyBorder="1"/>
    <xf numFmtId="165" fontId="5" fillId="2" borderId="6" xfId="1" applyNumberFormat="1" applyFont="1" applyFill="1" applyBorder="1"/>
    <xf numFmtId="165" fontId="4" fillId="2" borderId="6" xfId="1" applyNumberFormat="1" applyFont="1" applyFill="1" applyBorder="1"/>
    <xf numFmtId="2" fontId="4" fillId="2" borderId="6" xfId="0" applyNumberFormat="1" applyFont="1" applyFill="1" applyBorder="1"/>
    <xf numFmtId="0" fontId="6" fillId="2" borderId="6" xfId="2" applyFont="1" applyFill="1" applyBorder="1"/>
    <xf numFmtId="0" fontId="6" fillId="2" borderId="6" xfId="0" applyFont="1" applyFill="1" applyBorder="1"/>
    <xf numFmtId="165" fontId="6" fillId="2" borderId="6" xfId="0" applyNumberFormat="1" applyFont="1" applyFill="1" applyBorder="1"/>
    <xf numFmtId="165" fontId="6" fillId="0" borderId="6" xfId="0" applyNumberFormat="1" applyFont="1" applyBorder="1"/>
    <xf numFmtId="0" fontId="10" fillId="0" borderId="0" xfId="0" applyFont="1"/>
    <xf numFmtId="0" fontId="5" fillId="0" borderId="6" xfId="0" applyFont="1" applyBorder="1" applyAlignment="1">
      <alignment vertical="center" wrapText="1"/>
    </xf>
    <xf numFmtId="167" fontId="6" fillId="0" borderId="6" xfId="3" applyNumberFormat="1" applyFont="1" applyFill="1" applyBorder="1" applyAlignment="1">
      <alignment horizontal="center" vertical="center" wrapText="1"/>
    </xf>
    <xf numFmtId="0" fontId="9" fillId="0" borderId="0" xfId="2" applyFont="1"/>
    <xf numFmtId="43" fontId="5" fillId="0" borderId="0" xfId="1" applyFont="1" applyFill="1"/>
    <xf numFmtId="165" fontId="5" fillId="0" borderId="0" xfId="1" applyNumberFormat="1" applyFont="1" applyFill="1"/>
    <xf numFmtId="165" fontId="6" fillId="0" borderId="0" xfId="1" applyNumberFormat="1" applyFont="1" applyFill="1"/>
    <xf numFmtId="43" fontId="6" fillId="0" borderId="0" xfId="1" applyFont="1" applyFill="1"/>
    <xf numFmtId="0" fontId="8" fillId="0" borderId="6" xfId="2" applyFont="1" applyBorder="1" applyAlignment="1">
      <alignment horizontal="center" wrapText="1"/>
    </xf>
    <xf numFmtId="165" fontId="8" fillId="0" borderId="6" xfId="1" applyNumberFormat="1" applyFont="1" applyFill="1" applyBorder="1" applyAlignment="1">
      <alignment horizontal="center" wrapText="1"/>
    </xf>
    <xf numFmtId="165" fontId="4" fillId="0" borderId="6" xfId="1" applyNumberFormat="1" applyFont="1" applyFill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44" fontId="4" fillId="0" borderId="6" xfId="3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4" borderId="6" xfId="0" applyFont="1" applyFill="1" applyBorder="1"/>
    <xf numFmtId="164" fontId="5" fillId="4" borderId="6" xfId="1" applyNumberFormat="1" applyFont="1" applyFill="1" applyBorder="1"/>
    <xf numFmtId="164" fontId="6" fillId="4" borderId="6" xfId="1" applyNumberFormat="1" applyFont="1" applyFill="1" applyBorder="1"/>
    <xf numFmtId="164" fontId="5" fillId="4" borderId="6" xfId="0" applyNumberFormat="1" applyFont="1" applyFill="1" applyBorder="1"/>
    <xf numFmtId="0" fontId="6" fillId="4" borderId="6" xfId="0" applyFont="1" applyFill="1" applyBorder="1" applyAlignment="1">
      <alignment horizontal="center"/>
    </xf>
    <xf numFmtId="164" fontId="6" fillId="4" borderId="6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">
    <cellStyle name="Comma" xfId="1" builtinId="3"/>
    <cellStyle name="Currency 2" xfId="3" xr:uid="{C7160A73-54B7-46DD-9975-E0F7CA4B9BBD}"/>
    <cellStyle name="Normal" xfId="0" builtinId="0"/>
    <cellStyle name="Normal 2" xfId="2" xr:uid="{7952E805-9EAD-41E4-AD26-BCA932E498C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B1F4-FC86-479E-A141-8E5DF5577FCD}">
  <sheetPr>
    <pageSetUpPr fitToPage="1"/>
  </sheetPr>
  <dimension ref="A1:M25"/>
  <sheetViews>
    <sheetView workbookViewId="0">
      <selection activeCell="D20" sqref="D20"/>
    </sheetView>
  </sheetViews>
  <sheetFormatPr defaultColWidth="18.21875" defaultRowHeight="13.8" x14ac:dyDescent="0.25"/>
  <cols>
    <col min="1" max="1" width="16.21875" style="4" customWidth="1"/>
    <col min="2" max="2" width="19.77734375" style="4" customWidth="1"/>
    <col min="3" max="3" width="13.77734375" style="30" customWidth="1"/>
    <col min="4" max="4" width="15.77734375" style="4" customWidth="1"/>
    <col min="5" max="5" width="10.77734375" style="4" bestFit="1" customWidth="1"/>
    <col min="6" max="6" width="15.21875" style="4" customWidth="1"/>
    <col min="7" max="7" width="12.21875" style="4" customWidth="1"/>
    <col min="8" max="8" width="15.77734375" style="4" customWidth="1"/>
    <col min="9" max="9" width="11.44140625" style="4" customWidth="1"/>
    <col min="10" max="10" width="14.21875" style="4" customWidth="1"/>
    <col min="11" max="11" width="13.44140625" style="4" customWidth="1"/>
    <col min="12" max="12" width="12.21875" style="4" customWidth="1"/>
    <col min="13" max="16384" width="18.21875" style="4"/>
  </cols>
  <sheetData>
    <row r="1" spans="1:13" x14ac:dyDescent="0.25">
      <c r="A1" s="1" t="s">
        <v>0</v>
      </c>
      <c r="B1" s="1" t="s">
        <v>1</v>
      </c>
      <c r="C1" s="2" t="s">
        <v>2</v>
      </c>
      <c r="D1" s="3" t="s">
        <v>3</v>
      </c>
      <c r="E1" s="84" t="s">
        <v>4</v>
      </c>
      <c r="F1" s="85"/>
      <c r="G1" s="84" t="s">
        <v>5</v>
      </c>
      <c r="H1" s="85"/>
      <c r="I1" s="84" t="s">
        <v>6</v>
      </c>
      <c r="J1" s="85"/>
      <c r="K1" s="84" t="s">
        <v>7</v>
      </c>
      <c r="L1" s="85"/>
    </row>
    <row r="2" spans="1:13" x14ac:dyDescent="0.25">
      <c r="A2" s="5"/>
      <c r="B2" s="5"/>
      <c r="C2" s="6" t="s">
        <v>8</v>
      </c>
      <c r="D2" s="5"/>
      <c r="E2" s="7" t="s">
        <v>9</v>
      </c>
      <c r="F2" s="7" t="s">
        <v>10</v>
      </c>
      <c r="G2" s="7" t="s">
        <v>9</v>
      </c>
      <c r="H2" s="7" t="s">
        <v>11</v>
      </c>
      <c r="I2" s="7" t="s">
        <v>9</v>
      </c>
      <c r="J2" s="7" t="s">
        <v>12</v>
      </c>
      <c r="K2" s="7" t="s">
        <v>1</v>
      </c>
      <c r="L2" s="7" t="s">
        <v>3</v>
      </c>
    </row>
    <row r="3" spans="1:13" x14ac:dyDescent="0.25">
      <c r="A3" s="8" t="s">
        <v>13</v>
      </c>
      <c r="B3" s="9">
        <v>36949083.15728198</v>
      </c>
      <c r="C3" s="10"/>
      <c r="D3" s="11"/>
      <c r="E3" s="12">
        <v>3</v>
      </c>
      <c r="F3" s="13">
        <v>27183411</v>
      </c>
      <c r="G3" s="12">
        <v>0</v>
      </c>
      <c r="H3" s="13">
        <v>0</v>
      </c>
      <c r="I3" s="12">
        <f>G3+E3</f>
        <v>3</v>
      </c>
      <c r="J3" s="13">
        <f>H3+F3</f>
        <v>27183411</v>
      </c>
      <c r="K3" s="13">
        <f>B3+C3-F3</f>
        <v>9765672.1572819799</v>
      </c>
      <c r="L3" s="13"/>
      <c r="M3" s="14"/>
    </row>
    <row r="4" spans="1:13" x14ac:dyDescent="0.25">
      <c r="A4" s="8" t="s">
        <v>14</v>
      </c>
      <c r="B4" s="9">
        <v>68015050.408189863</v>
      </c>
      <c r="C4" s="10">
        <v>-6629850.1600000001</v>
      </c>
      <c r="D4" s="11"/>
      <c r="E4" s="12">
        <v>3</v>
      </c>
      <c r="F4" s="13">
        <v>57044912</v>
      </c>
      <c r="G4" s="12">
        <v>1</v>
      </c>
      <c r="H4" s="13">
        <v>36406798</v>
      </c>
      <c r="I4" s="12">
        <f t="shared" ref="I4:I11" si="0">G4+E4</f>
        <v>4</v>
      </c>
      <c r="J4" s="13">
        <f t="shared" ref="J4:J11" si="1">H4+F4</f>
        <v>93451710</v>
      </c>
      <c r="K4" s="13">
        <f t="shared" ref="K4:K11" si="2">B4+C4-F4</f>
        <v>4340288.2481898665</v>
      </c>
      <c r="L4" s="13"/>
      <c r="M4" s="14"/>
    </row>
    <row r="5" spans="1:13" x14ac:dyDescent="0.25">
      <c r="A5" s="8" t="s">
        <v>15</v>
      </c>
      <c r="B5" s="9">
        <v>76171915.256781399</v>
      </c>
      <c r="C5" s="10"/>
      <c r="D5" s="11"/>
      <c r="E5" s="12">
        <v>3</v>
      </c>
      <c r="F5" s="13">
        <v>73500214</v>
      </c>
      <c r="G5" s="12">
        <v>1</v>
      </c>
      <c r="H5" s="13">
        <v>16803447</v>
      </c>
      <c r="I5" s="12">
        <f t="shared" si="0"/>
        <v>4</v>
      </c>
      <c r="J5" s="13">
        <f t="shared" si="1"/>
        <v>90303661</v>
      </c>
      <c r="K5" s="13">
        <f t="shared" si="2"/>
        <v>2671701.2567813993</v>
      </c>
      <c r="L5" s="13"/>
      <c r="M5" s="14"/>
    </row>
    <row r="6" spans="1:13" x14ac:dyDescent="0.25">
      <c r="A6" s="8" t="s">
        <v>16</v>
      </c>
      <c r="B6" s="9">
        <v>121630823.59172259</v>
      </c>
      <c r="C6" s="10"/>
      <c r="D6" s="11"/>
      <c r="E6" s="12">
        <v>10</v>
      </c>
      <c r="F6" s="13">
        <v>111885205</v>
      </c>
      <c r="G6" s="12">
        <v>1</v>
      </c>
      <c r="H6" s="13">
        <v>27334264</v>
      </c>
      <c r="I6" s="12">
        <f t="shared" si="0"/>
        <v>11</v>
      </c>
      <c r="J6" s="13">
        <f t="shared" si="1"/>
        <v>139219469</v>
      </c>
      <c r="K6" s="13">
        <f t="shared" si="2"/>
        <v>9745618.5917225927</v>
      </c>
      <c r="L6" s="13"/>
      <c r="M6" s="14"/>
    </row>
    <row r="7" spans="1:13" x14ac:dyDescent="0.25">
      <c r="A7" s="8" t="s">
        <v>17</v>
      </c>
      <c r="B7" s="9">
        <v>85904024.60656172</v>
      </c>
      <c r="C7" s="10"/>
      <c r="D7" s="11"/>
      <c r="E7" s="12">
        <v>4</v>
      </c>
      <c r="F7" s="13">
        <v>82437868</v>
      </c>
      <c r="G7" s="12">
        <v>0</v>
      </c>
      <c r="H7" s="13">
        <v>0</v>
      </c>
      <c r="I7" s="12">
        <f t="shared" si="0"/>
        <v>4</v>
      </c>
      <c r="J7" s="13">
        <f t="shared" si="1"/>
        <v>82437868</v>
      </c>
      <c r="K7" s="13">
        <f t="shared" si="2"/>
        <v>3466156.6065617204</v>
      </c>
      <c r="L7" s="13"/>
      <c r="M7" s="14"/>
    </row>
    <row r="8" spans="1:13" x14ac:dyDescent="0.25">
      <c r="A8" s="8" t="s">
        <v>18</v>
      </c>
      <c r="B8" s="9">
        <v>97444682.830879405</v>
      </c>
      <c r="C8" s="10"/>
      <c r="D8" s="11"/>
      <c r="E8" s="12">
        <v>4</v>
      </c>
      <c r="F8" s="13">
        <v>88685894</v>
      </c>
      <c r="G8" s="12">
        <v>0</v>
      </c>
      <c r="H8" s="13">
        <v>0</v>
      </c>
      <c r="I8" s="12">
        <f t="shared" si="0"/>
        <v>4</v>
      </c>
      <c r="J8" s="13">
        <f t="shared" si="1"/>
        <v>88685894</v>
      </c>
      <c r="K8" s="13">
        <f t="shared" si="2"/>
        <v>8758788.8308794051</v>
      </c>
      <c r="L8" s="13"/>
      <c r="M8" s="14"/>
    </row>
    <row r="9" spans="1:13" x14ac:dyDescent="0.25">
      <c r="A9" s="78" t="s">
        <v>19</v>
      </c>
      <c r="B9" s="79">
        <v>104872903.81326967</v>
      </c>
      <c r="C9" s="80"/>
      <c r="D9" s="81"/>
      <c r="E9" s="82">
        <v>6</v>
      </c>
      <c r="F9" s="83">
        <v>82623754</v>
      </c>
      <c r="G9" s="82">
        <v>8</v>
      </c>
      <c r="H9" s="83">
        <v>255842404</v>
      </c>
      <c r="I9" s="82">
        <f t="shared" si="0"/>
        <v>14</v>
      </c>
      <c r="J9" s="83">
        <f t="shared" si="1"/>
        <v>338466158</v>
      </c>
      <c r="K9" s="83">
        <f t="shared" si="2"/>
        <v>22249149.813269675</v>
      </c>
      <c r="L9" s="83"/>
      <c r="M9" s="14"/>
    </row>
    <row r="10" spans="1:13" x14ac:dyDescent="0.25">
      <c r="A10" s="8" t="s">
        <v>20</v>
      </c>
      <c r="B10" s="9">
        <v>64255006.277019262</v>
      </c>
      <c r="C10" s="10"/>
      <c r="D10" s="11"/>
      <c r="E10" s="12">
        <v>3</v>
      </c>
      <c r="F10" s="13">
        <v>53908516</v>
      </c>
      <c r="G10" s="12">
        <v>0</v>
      </c>
      <c r="H10" s="13">
        <v>0</v>
      </c>
      <c r="I10" s="12">
        <f t="shared" si="0"/>
        <v>3</v>
      </c>
      <c r="J10" s="13">
        <f t="shared" si="1"/>
        <v>53908516</v>
      </c>
      <c r="K10" s="13">
        <f t="shared" si="2"/>
        <v>10346490.277019262</v>
      </c>
      <c r="L10" s="13"/>
      <c r="M10" s="14"/>
    </row>
    <row r="11" spans="1:13" x14ac:dyDescent="0.25">
      <c r="A11" s="8" t="s">
        <v>21</v>
      </c>
      <c r="B11" s="9">
        <v>39366378.058294088</v>
      </c>
      <c r="C11" s="10">
        <v>-5988343</v>
      </c>
      <c r="D11" s="11"/>
      <c r="E11" s="12">
        <v>3</v>
      </c>
      <c r="F11" s="13">
        <v>25271688</v>
      </c>
      <c r="G11" s="12">
        <v>3</v>
      </c>
      <c r="H11" s="13">
        <v>44653813</v>
      </c>
      <c r="I11" s="12">
        <f t="shared" si="0"/>
        <v>6</v>
      </c>
      <c r="J11" s="13">
        <f t="shared" si="1"/>
        <v>69925501</v>
      </c>
      <c r="K11" s="13">
        <f t="shared" si="2"/>
        <v>8106347.0582940876</v>
      </c>
      <c r="L11" s="13"/>
      <c r="M11" s="14"/>
    </row>
    <row r="12" spans="1:13" ht="14.4" thickBot="1" x14ac:dyDescent="0.3">
      <c r="A12" s="15" t="s">
        <v>22</v>
      </c>
      <c r="B12" s="16"/>
      <c r="C12" s="17"/>
      <c r="D12" s="18">
        <v>384677463</v>
      </c>
      <c r="E12" s="19"/>
      <c r="F12" s="20"/>
      <c r="G12" s="19"/>
      <c r="H12" s="20">
        <v>0</v>
      </c>
      <c r="I12" s="19">
        <f>G12+E12</f>
        <v>0</v>
      </c>
      <c r="J12" s="20">
        <f>H12+F12</f>
        <v>0</v>
      </c>
      <c r="K12" s="20"/>
      <c r="L12" s="20">
        <f>D12-H13</f>
        <v>3636737</v>
      </c>
    </row>
    <row r="13" spans="1:13" ht="14.4" thickTop="1" x14ac:dyDescent="0.25">
      <c r="A13" s="5" t="s">
        <v>6</v>
      </c>
      <c r="B13" s="21">
        <f>SUM(B3:B12)</f>
        <v>694609868</v>
      </c>
      <c r="C13" s="22">
        <f>SUM(C3:C12)</f>
        <v>-12618193.16</v>
      </c>
      <c r="D13" s="21">
        <f>SUM(D3:D12)</f>
        <v>384677463</v>
      </c>
      <c r="E13" s="23">
        <f t="shared" ref="E13:K13" si="3">SUM(E3:E12)</f>
        <v>39</v>
      </c>
      <c r="F13" s="21">
        <f t="shared" si="3"/>
        <v>602541462</v>
      </c>
      <c r="G13" s="23">
        <f t="shared" si="3"/>
        <v>14</v>
      </c>
      <c r="H13" s="21">
        <f t="shared" si="3"/>
        <v>381040726</v>
      </c>
      <c r="I13" s="23">
        <f t="shared" si="3"/>
        <v>53</v>
      </c>
      <c r="J13" s="21">
        <f t="shared" si="3"/>
        <v>983582188</v>
      </c>
      <c r="K13" s="21">
        <f t="shared" si="3"/>
        <v>79450212.839999989</v>
      </c>
      <c r="L13" s="21">
        <f t="shared" ref="L13" si="4">SUM(L3:L12)</f>
        <v>3636737</v>
      </c>
      <c r="M13" s="14"/>
    </row>
    <row r="15" spans="1:13" x14ac:dyDescent="0.25">
      <c r="A15" s="24" t="s">
        <v>4</v>
      </c>
      <c r="B15" s="25" t="s">
        <v>23</v>
      </c>
      <c r="C15" s="26"/>
      <c r="D15" s="25"/>
      <c r="E15" s="25"/>
      <c r="F15" s="25"/>
      <c r="G15" s="25"/>
      <c r="H15" s="25"/>
      <c r="I15" s="25"/>
      <c r="J15" s="25"/>
      <c r="K15" s="25"/>
      <c r="L15" s="25"/>
    </row>
    <row r="16" spans="1:13" x14ac:dyDescent="0.25">
      <c r="A16" s="24"/>
      <c r="B16" s="25" t="s">
        <v>24</v>
      </c>
      <c r="C16" s="26"/>
      <c r="D16" s="25"/>
      <c r="E16" s="25"/>
      <c r="F16" s="25"/>
      <c r="G16" s="25"/>
      <c r="H16" s="25"/>
      <c r="I16" s="25"/>
      <c r="J16" s="25"/>
      <c r="K16" s="25"/>
      <c r="L16" s="25"/>
    </row>
    <row r="17" spans="1:12" x14ac:dyDescent="0.25">
      <c r="A17" s="27" t="s">
        <v>5</v>
      </c>
      <c r="B17" s="28" t="s">
        <v>25</v>
      </c>
      <c r="C17" s="29"/>
      <c r="D17" s="28"/>
      <c r="E17" s="28"/>
      <c r="F17" s="28"/>
      <c r="G17" s="28"/>
      <c r="H17" s="28"/>
      <c r="I17" s="28"/>
      <c r="J17" s="28"/>
      <c r="K17" s="28"/>
      <c r="L17" s="28"/>
    </row>
    <row r="19" spans="1:12" x14ac:dyDescent="0.25">
      <c r="B19" s="14"/>
    </row>
    <row r="21" spans="1:12" x14ac:dyDescent="0.25">
      <c r="A21" s="31"/>
    </row>
    <row r="22" spans="1:12" x14ac:dyDescent="0.25">
      <c r="A22" s="31"/>
    </row>
    <row r="24" spans="1:12" x14ac:dyDescent="0.25">
      <c r="C24" s="32"/>
    </row>
    <row r="25" spans="1:12" x14ac:dyDescent="0.25">
      <c r="C25" s="33"/>
    </row>
  </sheetData>
  <mergeCells count="4">
    <mergeCell ref="E1:F1"/>
    <mergeCell ref="G1:H1"/>
    <mergeCell ref="I1:J1"/>
    <mergeCell ref="K1:L1"/>
  </mergeCells>
  <pageMargins left="0.7" right="0.7" top="0.75" bottom="0.75" header="0.3" footer="0.3"/>
  <pageSetup scale="73" fitToHeight="0" orientation="landscape" r:id="rId1"/>
  <headerFooter>
    <oddHeader>&amp;C&amp;"Arial,Bold"SMART SCALE Round 6
Staff Recommended Scenario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7E9B6-B2EF-4118-8835-CF82660FF9BC}">
  <sheetPr filterMode="1">
    <pageSetUpPr fitToPage="1"/>
  </sheetPr>
  <dimension ref="A1:N274"/>
  <sheetViews>
    <sheetView tabSelected="1" workbookViewId="0">
      <pane xSplit="3" ySplit="1" topLeftCell="D14" activePane="bottomRight" state="frozen"/>
      <selection pane="topRight" activeCell="E1" sqref="E1"/>
      <selection pane="bottomLeft" activeCell="A2" sqref="A2"/>
      <selection pane="bottomRight" activeCell="H197" sqref="H197"/>
    </sheetView>
  </sheetViews>
  <sheetFormatPr defaultColWidth="9.21875" defaultRowHeight="13.8" x14ac:dyDescent="0.25"/>
  <cols>
    <col min="1" max="1" width="10.5546875" style="4" customWidth="1"/>
    <col min="2" max="2" width="61.77734375" style="4" bestFit="1" customWidth="1"/>
    <col min="3" max="3" width="19.5546875" style="4" customWidth="1"/>
    <col min="4" max="4" width="63.77734375" style="4" bestFit="1" customWidth="1"/>
    <col min="5" max="5" width="14.21875" style="4" customWidth="1"/>
    <col min="6" max="6" width="12.77734375" style="66" customWidth="1"/>
    <col min="7" max="7" width="14.21875" style="67" customWidth="1"/>
    <col min="8" max="8" width="15.21875" style="68" customWidth="1"/>
    <col min="9" max="9" width="22.5546875" style="69" customWidth="1"/>
    <col min="10" max="10" width="11.77734375" style="30" bestFit="1" customWidth="1"/>
    <col min="11" max="11" width="13" style="30" customWidth="1"/>
    <col min="12" max="12" width="12.77734375" style="30" bestFit="1" customWidth="1"/>
    <col min="13" max="14" width="9.21875" style="30"/>
    <col min="15" max="16384" width="9.21875" style="4"/>
  </cols>
  <sheetData>
    <row r="1" spans="1:14" s="77" customFormat="1" ht="41.4" x14ac:dyDescent="0.25">
      <c r="A1" s="70" t="s">
        <v>26</v>
      </c>
      <c r="B1" s="70" t="s">
        <v>27</v>
      </c>
      <c r="C1" s="70" t="s">
        <v>28</v>
      </c>
      <c r="D1" s="70" t="s">
        <v>29</v>
      </c>
      <c r="E1" s="70" t="s">
        <v>30</v>
      </c>
      <c r="F1" s="70" t="s">
        <v>31</v>
      </c>
      <c r="G1" s="71" t="s">
        <v>32</v>
      </c>
      <c r="H1" s="72" t="s">
        <v>33</v>
      </c>
      <c r="I1" s="73" t="s">
        <v>34</v>
      </c>
      <c r="J1" s="74" t="s">
        <v>35</v>
      </c>
      <c r="K1" s="75" t="s">
        <v>36</v>
      </c>
      <c r="L1" s="75" t="s">
        <v>37</v>
      </c>
      <c r="M1" s="76"/>
      <c r="N1" s="76"/>
    </row>
    <row r="2" spans="1:14" hidden="1" x14ac:dyDescent="0.25">
      <c r="A2" s="34">
        <v>11735</v>
      </c>
      <c r="B2" s="35" t="s">
        <v>38</v>
      </c>
      <c r="C2" s="35" t="s">
        <v>13</v>
      </c>
      <c r="D2" s="35" t="s">
        <v>39</v>
      </c>
      <c r="E2" s="35" t="s">
        <v>40</v>
      </c>
      <c r="F2" s="36">
        <v>4.3841103131050296</v>
      </c>
      <c r="G2" s="37">
        <v>10411602</v>
      </c>
      <c r="H2" s="38">
        <v>10411602</v>
      </c>
      <c r="I2" s="39">
        <v>4.2107932219316799</v>
      </c>
      <c r="J2" s="40" t="s">
        <v>1</v>
      </c>
      <c r="K2" s="41">
        <f>H2</f>
        <v>10411602</v>
      </c>
      <c r="L2" s="42"/>
      <c r="M2" s="43"/>
    </row>
    <row r="3" spans="1:14" hidden="1" x14ac:dyDescent="0.25">
      <c r="A3" s="44">
        <v>11825</v>
      </c>
      <c r="B3" s="45" t="s">
        <v>41</v>
      </c>
      <c r="C3" s="45" t="s">
        <v>16</v>
      </c>
      <c r="D3" s="45" t="s">
        <v>42</v>
      </c>
      <c r="E3" s="45" t="s">
        <v>40</v>
      </c>
      <c r="F3" s="46">
        <v>1.96858780053939</v>
      </c>
      <c r="G3" s="47">
        <v>10039669</v>
      </c>
      <c r="H3" s="48">
        <v>10039669</v>
      </c>
      <c r="I3" s="49">
        <v>1.9608094654708099</v>
      </c>
      <c r="J3" s="50" t="s">
        <v>1</v>
      </c>
      <c r="K3" s="51"/>
      <c r="L3" s="51"/>
      <c r="M3" s="43"/>
    </row>
    <row r="4" spans="1:14" hidden="1" x14ac:dyDescent="0.25">
      <c r="A4" s="44">
        <v>11686</v>
      </c>
      <c r="B4" s="45" t="s">
        <v>41</v>
      </c>
      <c r="C4" s="45" t="s">
        <v>16</v>
      </c>
      <c r="D4" s="45" t="s">
        <v>43</v>
      </c>
      <c r="E4" s="45" t="s">
        <v>40</v>
      </c>
      <c r="F4" s="46">
        <v>11.2086061255708</v>
      </c>
      <c r="G4" s="47">
        <v>102655622</v>
      </c>
      <c r="H4" s="48">
        <v>102655622</v>
      </c>
      <c r="I4" s="49">
        <v>1.09186481044075</v>
      </c>
      <c r="J4" s="50" t="s">
        <v>1</v>
      </c>
      <c r="K4" s="51"/>
      <c r="L4" s="51"/>
      <c r="M4" s="43"/>
    </row>
    <row r="5" spans="1:14" hidden="1" x14ac:dyDescent="0.25">
      <c r="A5" s="44">
        <v>11600</v>
      </c>
      <c r="B5" s="45" t="s">
        <v>44</v>
      </c>
      <c r="C5" s="45" t="s">
        <v>14</v>
      </c>
      <c r="D5" s="45" t="s">
        <v>45</v>
      </c>
      <c r="E5" s="45" t="s">
        <v>46</v>
      </c>
      <c r="F5" s="46">
        <v>6.65055243186562</v>
      </c>
      <c r="G5" s="47">
        <v>16702821</v>
      </c>
      <c r="H5" s="48">
        <v>16702821</v>
      </c>
      <c r="I5" s="49">
        <v>3.9816941293124199</v>
      </c>
      <c r="J5" s="50" t="s">
        <v>1</v>
      </c>
      <c r="K5" s="51"/>
      <c r="L5" s="51"/>
      <c r="M5" s="43"/>
    </row>
    <row r="6" spans="1:14" hidden="1" x14ac:dyDescent="0.25">
      <c r="A6" s="44">
        <v>11772</v>
      </c>
      <c r="B6" s="45" t="s">
        <v>44</v>
      </c>
      <c r="C6" s="45" t="s">
        <v>14</v>
      </c>
      <c r="D6" s="45" t="s">
        <v>47</v>
      </c>
      <c r="E6" s="45" t="s">
        <v>46</v>
      </c>
      <c r="F6" s="46">
        <v>14.473875642012</v>
      </c>
      <c r="G6" s="47">
        <v>37645909</v>
      </c>
      <c r="H6" s="48">
        <v>37645909</v>
      </c>
      <c r="I6" s="49">
        <v>3.8447406441990899</v>
      </c>
      <c r="J6" s="50" t="s">
        <v>1</v>
      </c>
      <c r="K6" s="51"/>
      <c r="L6" s="51"/>
      <c r="M6" s="43"/>
    </row>
    <row r="7" spans="1:14" hidden="1" x14ac:dyDescent="0.25">
      <c r="A7" s="44">
        <v>11715</v>
      </c>
      <c r="B7" s="45" t="s">
        <v>44</v>
      </c>
      <c r="C7" s="45" t="s">
        <v>14</v>
      </c>
      <c r="D7" s="45" t="s">
        <v>48</v>
      </c>
      <c r="E7" s="45" t="s">
        <v>49</v>
      </c>
      <c r="F7" s="46">
        <v>6.5333600004857999</v>
      </c>
      <c r="G7" s="47">
        <v>22489063</v>
      </c>
      <c r="H7" s="48">
        <v>22489063</v>
      </c>
      <c r="I7" s="49">
        <v>2.9051277060701901</v>
      </c>
      <c r="J7" s="50" t="s">
        <v>1</v>
      </c>
      <c r="K7" s="51"/>
      <c r="L7" s="51"/>
      <c r="M7" s="43"/>
    </row>
    <row r="8" spans="1:14" hidden="1" x14ac:dyDescent="0.25">
      <c r="A8" s="44">
        <v>11721</v>
      </c>
      <c r="B8" s="45" t="s">
        <v>44</v>
      </c>
      <c r="C8" s="45" t="s">
        <v>14</v>
      </c>
      <c r="D8" s="45" t="s">
        <v>50</v>
      </c>
      <c r="E8" s="45" t="s">
        <v>46</v>
      </c>
      <c r="F8" s="46">
        <v>7.1954233483621497</v>
      </c>
      <c r="G8" s="47">
        <v>45929899</v>
      </c>
      <c r="H8" s="48">
        <v>45929899</v>
      </c>
      <c r="I8" s="49">
        <v>1.5666098783195901</v>
      </c>
      <c r="J8" s="50" t="s">
        <v>1</v>
      </c>
      <c r="K8" s="51"/>
      <c r="L8" s="51"/>
      <c r="M8" s="43"/>
    </row>
    <row r="9" spans="1:14" hidden="1" x14ac:dyDescent="0.25">
      <c r="A9" s="34">
        <v>11496</v>
      </c>
      <c r="B9" s="35" t="s">
        <v>51</v>
      </c>
      <c r="C9" s="35" t="s">
        <v>18</v>
      </c>
      <c r="D9" s="35" t="s">
        <v>52</v>
      </c>
      <c r="E9" s="35" t="s">
        <v>53</v>
      </c>
      <c r="F9" s="36">
        <v>12.430568176608</v>
      </c>
      <c r="G9" s="37">
        <v>6577065</v>
      </c>
      <c r="H9" s="38">
        <v>6577065</v>
      </c>
      <c r="I9" s="39">
        <v>18.899871259609</v>
      </c>
      <c r="J9" s="40" t="s">
        <v>1</v>
      </c>
      <c r="K9" s="41">
        <f>H9</f>
        <v>6577065</v>
      </c>
      <c r="L9" s="42"/>
      <c r="M9" s="43"/>
    </row>
    <row r="10" spans="1:14" hidden="1" x14ac:dyDescent="0.25">
      <c r="A10" s="44">
        <v>11490</v>
      </c>
      <c r="B10" s="45" t="s">
        <v>51</v>
      </c>
      <c r="C10" s="45" t="s">
        <v>18</v>
      </c>
      <c r="D10" s="45" t="s">
        <v>54</v>
      </c>
      <c r="E10" s="45" t="s">
        <v>53</v>
      </c>
      <c r="F10" s="46">
        <v>6.03778830004073</v>
      </c>
      <c r="G10" s="47">
        <v>26367419</v>
      </c>
      <c r="H10" s="48">
        <v>23350267</v>
      </c>
      <c r="I10" s="49">
        <v>2.58574700667908</v>
      </c>
      <c r="J10" s="50" t="s">
        <v>55</v>
      </c>
      <c r="K10" s="51"/>
      <c r="L10" s="61"/>
      <c r="M10" s="43"/>
    </row>
    <row r="11" spans="1:14" hidden="1" x14ac:dyDescent="0.25">
      <c r="A11" s="44">
        <v>11729</v>
      </c>
      <c r="B11" s="45" t="s">
        <v>51</v>
      </c>
      <c r="C11" s="45" t="s">
        <v>18</v>
      </c>
      <c r="D11" s="45" t="s">
        <v>56</v>
      </c>
      <c r="E11" s="45" t="s">
        <v>53</v>
      </c>
      <c r="F11" s="46">
        <v>6.0687437584089698</v>
      </c>
      <c r="G11" s="47">
        <v>26078581</v>
      </c>
      <c r="H11" s="48">
        <v>26078581</v>
      </c>
      <c r="I11" s="49">
        <v>2.3270989163133402</v>
      </c>
      <c r="J11" s="50" t="s">
        <v>55</v>
      </c>
      <c r="K11" s="51"/>
      <c r="L11" s="51"/>
      <c r="M11" s="43"/>
    </row>
    <row r="12" spans="1:14" hidden="1" x14ac:dyDescent="0.25">
      <c r="A12" s="34">
        <v>11577</v>
      </c>
      <c r="B12" s="35" t="s">
        <v>57</v>
      </c>
      <c r="C12" s="35" t="s">
        <v>18</v>
      </c>
      <c r="D12" s="35" t="s">
        <v>58</v>
      </c>
      <c r="E12" s="35" t="s">
        <v>53</v>
      </c>
      <c r="F12" s="36">
        <v>24.460027333471398</v>
      </c>
      <c r="G12" s="37">
        <v>32348376</v>
      </c>
      <c r="H12" s="38">
        <v>32348376</v>
      </c>
      <c r="I12" s="39">
        <v>7.5614390451846702</v>
      </c>
      <c r="J12" s="40" t="s">
        <v>55</v>
      </c>
      <c r="K12" s="41">
        <f>H12</f>
        <v>32348376</v>
      </c>
      <c r="L12" s="42"/>
      <c r="M12" s="43"/>
    </row>
    <row r="13" spans="1:14" hidden="1" x14ac:dyDescent="0.25">
      <c r="A13" s="44">
        <v>11581</v>
      </c>
      <c r="B13" s="45" t="s">
        <v>57</v>
      </c>
      <c r="C13" s="45" t="s">
        <v>18</v>
      </c>
      <c r="D13" s="45" t="s">
        <v>59</v>
      </c>
      <c r="E13" s="45" t="s">
        <v>53</v>
      </c>
      <c r="F13" s="46">
        <v>12.943421893680799</v>
      </c>
      <c r="G13" s="47">
        <v>46125836</v>
      </c>
      <c r="H13" s="48">
        <v>46125836</v>
      </c>
      <c r="I13" s="49">
        <v>2.8061110683567501</v>
      </c>
      <c r="J13" s="50" t="s">
        <v>55</v>
      </c>
      <c r="K13" s="51"/>
      <c r="L13" s="51"/>
      <c r="M13" s="43"/>
    </row>
    <row r="14" spans="1:14" x14ac:dyDescent="0.25">
      <c r="A14" s="44">
        <v>11621</v>
      </c>
      <c r="B14" s="45" t="s">
        <v>81</v>
      </c>
      <c r="C14" s="45" t="s">
        <v>19</v>
      </c>
      <c r="D14" s="45" t="s">
        <v>84</v>
      </c>
      <c r="E14" s="45" t="s">
        <v>40</v>
      </c>
      <c r="F14" s="46">
        <v>3.5034085922131003E-2</v>
      </c>
      <c r="G14" s="47">
        <v>1724680</v>
      </c>
      <c r="H14" s="48">
        <v>675161</v>
      </c>
      <c r="I14" s="49">
        <v>0.51889972794831196</v>
      </c>
      <c r="J14" s="50" t="s">
        <v>1</v>
      </c>
      <c r="K14" s="51"/>
      <c r="L14" s="51"/>
      <c r="M14" s="43"/>
    </row>
    <row r="15" spans="1:14" x14ac:dyDescent="0.25">
      <c r="A15" s="44">
        <v>11783</v>
      </c>
      <c r="B15" s="45" t="s">
        <v>286</v>
      </c>
      <c r="C15" s="45" t="s">
        <v>19</v>
      </c>
      <c r="D15" s="45" t="s">
        <v>289</v>
      </c>
      <c r="E15" s="45" t="s">
        <v>49</v>
      </c>
      <c r="F15" s="46">
        <v>0.52471528443720095</v>
      </c>
      <c r="G15" s="47">
        <v>3235932</v>
      </c>
      <c r="H15" s="48">
        <v>3235932</v>
      </c>
      <c r="I15" s="49">
        <v>1.6215275365403199</v>
      </c>
      <c r="J15" s="50" t="s">
        <v>1</v>
      </c>
      <c r="K15" s="61"/>
      <c r="L15" s="51"/>
      <c r="M15" s="43"/>
    </row>
    <row r="16" spans="1:14" hidden="1" x14ac:dyDescent="0.25">
      <c r="A16" s="52">
        <v>11566</v>
      </c>
      <c r="B16" s="53" t="s">
        <v>63</v>
      </c>
      <c r="C16" s="53" t="s">
        <v>21</v>
      </c>
      <c r="D16" s="53" t="s">
        <v>64</v>
      </c>
      <c r="E16" s="53" t="s">
        <v>49</v>
      </c>
      <c r="F16" s="54">
        <v>8.2148890610182903</v>
      </c>
      <c r="G16" s="55">
        <v>19384059</v>
      </c>
      <c r="H16" s="56">
        <v>19384059</v>
      </c>
      <c r="I16" s="57">
        <v>4.2379612345475604</v>
      </c>
      <c r="J16" s="58" t="s">
        <v>55</v>
      </c>
      <c r="K16" s="59"/>
      <c r="L16" s="60">
        <f>H16</f>
        <v>19384059</v>
      </c>
      <c r="M16" s="43"/>
    </row>
    <row r="17" spans="1:13" hidden="1" x14ac:dyDescent="0.25">
      <c r="A17" s="44">
        <v>11489</v>
      </c>
      <c r="B17" s="45" t="s">
        <v>65</v>
      </c>
      <c r="C17" s="45" t="s">
        <v>20</v>
      </c>
      <c r="D17" s="45" t="s">
        <v>66</v>
      </c>
      <c r="E17" s="45" t="s">
        <v>49</v>
      </c>
      <c r="F17" s="46">
        <v>2.6954146517041999</v>
      </c>
      <c r="G17" s="47">
        <v>97400136</v>
      </c>
      <c r="H17" s="48">
        <v>97400136</v>
      </c>
      <c r="I17" s="49">
        <v>0.27673623081021198</v>
      </c>
      <c r="J17" s="50" t="s">
        <v>1</v>
      </c>
      <c r="K17" s="51"/>
      <c r="L17" s="51"/>
      <c r="M17" s="43"/>
    </row>
    <row r="18" spans="1:13" hidden="1" x14ac:dyDescent="0.25">
      <c r="A18" s="44">
        <v>11629</v>
      </c>
      <c r="B18" s="45" t="s">
        <v>67</v>
      </c>
      <c r="C18" s="45" t="s">
        <v>20</v>
      </c>
      <c r="D18" s="45" t="s">
        <v>68</v>
      </c>
      <c r="E18" s="45" t="s">
        <v>49</v>
      </c>
      <c r="F18" s="46">
        <v>3.8508200491093998</v>
      </c>
      <c r="G18" s="47">
        <v>43849446</v>
      </c>
      <c r="H18" s="48">
        <v>43849446</v>
      </c>
      <c r="I18" s="49">
        <v>0.878191265884956</v>
      </c>
      <c r="J18" s="50" t="s">
        <v>1</v>
      </c>
      <c r="K18" s="51"/>
      <c r="L18" s="51"/>
      <c r="M18" s="43"/>
    </row>
    <row r="19" spans="1:13" hidden="1" x14ac:dyDescent="0.25">
      <c r="A19" s="44">
        <v>11786</v>
      </c>
      <c r="B19" s="45" t="s">
        <v>69</v>
      </c>
      <c r="C19" s="45" t="s">
        <v>20</v>
      </c>
      <c r="D19" s="45" t="s">
        <v>70</v>
      </c>
      <c r="E19" s="45" t="s">
        <v>49</v>
      </c>
      <c r="F19" s="46">
        <v>2.5862652207890902</v>
      </c>
      <c r="G19" s="47">
        <v>44554319</v>
      </c>
      <c r="H19" s="48">
        <v>44554319</v>
      </c>
      <c r="I19" s="49">
        <v>0.58047463833732804</v>
      </c>
      <c r="J19" s="50" t="s">
        <v>1</v>
      </c>
      <c r="K19" s="51"/>
      <c r="L19" s="51"/>
      <c r="M19" s="43"/>
    </row>
    <row r="20" spans="1:13" hidden="1" x14ac:dyDescent="0.25">
      <c r="A20" s="44">
        <v>11734</v>
      </c>
      <c r="B20" s="45" t="s">
        <v>71</v>
      </c>
      <c r="C20" s="45" t="s">
        <v>20</v>
      </c>
      <c r="D20" s="45" t="s">
        <v>72</v>
      </c>
      <c r="E20" s="45" t="s">
        <v>46</v>
      </c>
      <c r="F20" s="46">
        <v>1.8492016474536399</v>
      </c>
      <c r="G20" s="47">
        <v>19672763</v>
      </c>
      <c r="H20" s="48">
        <v>19672763</v>
      </c>
      <c r="I20" s="49">
        <v>0.93998064606056697</v>
      </c>
      <c r="J20" s="50" t="s">
        <v>1</v>
      </c>
      <c r="K20" s="51"/>
      <c r="L20" s="51"/>
      <c r="M20" s="43"/>
    </row>
    <row r="21" spans="1:13" hidden="1" x14ac:dyDescent="0.25">
      <c r="A21" s="44">
        <v>11593</v>
      </c>
      <c r="B21" s="45" t="s">
        <v>71</v>
      </c>
      <c r="C21" s="45" t="s">
        <v>20</v>
      </c>
      <c r="D21" s="45" t="s">
        <v>73</v>
      </c>
      <c r="E21" s="45" t="s">
        <v>46</v>
      </c>
      <c r="F21" s="46">
        <v>1.1191904297439901</v>
      </c>
      <c r="G21" s="47">
        <v>23555395</v>
      </c>
      <c r="H21" s="48">
        <v>17631395</v>
      </c>
      <c r="I21" s="49">
        <v>0.63477134381255196</v>
      </c>
      <c r="J21" s="50" t="s">
        <v>1</v>
      </c>
      <c r="K21" s="51"/>
      <c r="L21" s="51"/>
      <c r="M21" s="43"/>
    </row>
    <row r="22" spans="1:13" hidden="1" x14ac:dyDescent="0.25">
      <c r="A22" s="44">
        <v>11790</v>
      </c>
      <c r="B22" s="45" t="s">
        <v>71</v>
      </c>
      <c r="C22" s="45" t="s">
        <v>20</v>
      </c>
      <c r="D22" s="45" t="s">
        <v>74</v>
      </c>
      <c r="E22" s="45" t="s">
        <v>46</v>
      </c>
      <c r="F22" s="46">
        <v>1.2564862046965599</v>
      </c>
      <c r="G22" s="47">
        <v>22729679</v>
      </c>
      <c r="H22" s="48">
        <v>22729679</v>
      </c>
      <c r="I22" s="49">
        <v>0.55279540230047397</v>
      </c>
      <c r="J22" s="50" t="s">
        <v>1</v>
      </c>
      <c r="K22" s="51"/>
      <c r="L22" s="51"/>
      <c r="M22" s="43"/>
    </row>
    <row r="23" spans="1:13" hidden="1" x14ac:dyDescent="0.25">
      <c r="A23" s="44">
        <v>11748</v>
      </c>
      <c r="B23" s="45" t="s">
        <v>75</v>
      </c>
      <c r="C23" s="45" t="s">
        <v>13</v>
      </c>
      <c r="D23" s="45" t="s">
        <v>76</v>
      </c>
      <c r="E23" s="45" t="s">
        <v>40</v>
      </c>
      <c r="F23" s="46">
        <v>1.0164545379083101</v>
      </c>
      <c r="G23" s="47">
        <v>7955409</v>
      </c>
      <c r="H23" s="48">
        <v>7955409</v>
      </c>
      <c r="I23" s="49">
        <v>1.2776898559311201</v>
      </c>
      <c r="J23" s="50" t="s">
        <v>1</v>
      </c>
      <c r="K23" s="51"/>
      <c r="L23" s="51"/>
      <c r="M23" s="43"/>
    </row>
    <row r="24" spans="1:13" hidden="1" x14ac:dyDescent="0.25">
      <c r="A24" s="44">
        <v>11747</v>
      </c>
      <c r="B24" s="45" t="s">
        <v>75</v>
      </c>
      <c r="C24" s="45" t="s">
        <v>13</v>
      </c>
      <c r="D24" s="45" t="s">
        <v>77</v>
      </c>
      <c r="E24" s="45" t="s">
        <v>40</v>
      </c>
      <c r="F24" s="46">
        <v>0.37521474447677899</v>
      </c>
      <c r="G24" s="47">
        <v>9879808</v>
      </c>
      <c r="H24" s="48">
        <v>9879808</v>
      </c>
      <c r="I24" s="49">
        <v>0.379779388907941</v>
      </c>
      <c r="J24" s="50" t="s">
        <v>1</v>
      </c>
      <c r="K24" s="51"/>
      <c r="L24" s="51"/>
      <c r="M24" s="43"/>
    </row>
    <row r="25" spans="1:13" hidden="1" x14ac:dyDescent="0.25">
      <c r="A25" s="44">
        <v>11722</v>
      </c>
      <c r="B25" s="45" t="s">
        <v>78</v>
      </c>
      <c r="C25" s="45" t="s">
        <v>13</v>
      </c>
      <c r="D25" s="45" t="s">
        <v>79</v>
      </c>
      <c r="E25" s="45" t="s">
        <v>40</v>
      </c>
      <c r="F25" s="46">
        <v>5.2568881058916803</v>
      </c>
      <c r="G25" s="47">
        <v>17963221</v>
      </c>
      <c r="H25" s="48">
        <v>17963221</v>
      </c>
      <c r="I25" s="49">
        <v>2.9264729893885302</v>
      </c>
      <c r="J25" s="50" t="s">
        <v>3</v>
      </c>
      <c r="K25" s="51"/>
      <c r="L25" s="51"/>
      <c r="M25" s="43"/>
    </row>
    <row r="26" spans="1:13" hidden="1" x14ac:dyDescent="0.25">
      <c r="A26" s="44">
        <v>11586</v>
      </c>
      <c r="B26" s="45" t="s">
        <v>78</v>
      </c>
      <c r="C26" s="45" t="s">
        <v>13</v>
      </c>
      <c r="D26" s="45" t="s">
        <v>80</v>
      </c>
      <c r="E26" s="45" t="s">
        <v>40</v>
      </c>
      <c r="F26" s="46">
        <v>6.7781454150250804</v>
      </c>
      <c r="G26" s="47">
        <v>28534087</v>
      </c>
      <c r="H26" s="48">
        <v>28534087</v>
      </c>
      <c r="I26" s="49">
        <v>2.3754555087131699</v>
      </c>
      <c r="J26" s="50" t="s">
        <v>3</v>
      </c>
      <c r="K26" s="51"/>
      <c r="L26" s="51"/>
      <c r="M26" s="43"/>
    </row>
    <row r="27" spans="1:13" x14ac:dyDescent="0.25">
      <c r="A27" s="44">
        <v>11764</v>
      </c>
      <c r="B27" s="45" t="s">
        <v>296</v>
      </c>
      <c r="C27" s="45" t="s">
        <v>19</v>
      </c>
      <c r="D27" s="45" t="s">
        <v>299</v>
      </c>
      <c r="E27" s="45" t="s">
        <v>46</v>
      </c>
      <c r="F27" s="46">
        <v>2.67013482319576</v>
      </c>
      <c r="G27" s="47">
        <v>8977951</v>
      </c>
      <c r="H27" s="48">
        <v>3591951</v>
      </c>
      <c r="I27" s="49">
        <v>7.4336616039466099</v>
      </c>
      <c r="J27" s="50" t="s">
        <v>1</v>
      </c>
      <c r="K27" s="51"/>
      <c r="L27" s="51"/>
      <c r="M27" s="43"/>
    </row>
    <row r="28" spans="1:13" x14ac:dyDescent="0.25">
      <c r="A28" s="44">
        <v>11761</v>
      </c>
      <c r="B28" s="45" t="s">
        <v>296</v>
      </c>
      <c r="C28" s="45" t="s">
        <v>19</v>
      </c>
      <c r="D28" s="45" t="s">
        <v>297</v>
      </c>
      <c r="E28" s="45" t="s">
        <v>40</v>
      </c>
      <c r="F28" s="46">
        <v>2.65074945856857</v>
      </c>
      <c r="G28" s="47">
        <v>10190338</v>
      </c>
      <c r="H28" s="48">
        <v>3633231</v>
      </c>
      <c r="I28" s="49">
        <v>7.2958462001688797</v>
      </c>
      <c r="J28" s="50" t="s">
        <v>1</v>
      </c>
      <c r="K28" s="51"/>
      <c r="L28" s="51"/>
      <c r="M28" s="43"/>
    </row>
    <row r="29" spans="1:13" x14ac:dyDescent="0.25">
      <c r="A29" s="44">
        <v>11702</v>
      </c>
      <c r="B29" s="45" t="s">
        <v>127</v>
      </c>
      <c r="C29" s="45" t="s">
        <v>19</v>
      </c>
      <c r="D29" s="45" t="s">
        <v>128</v>
      </c>
      <c r="E29" s="45" t="s">
        <v>49</v>
      </c>
      <c r="F29" s="46">
        <v>3.5044331132880702</v>
      </c>
      <c r="G29" s="47">
        <v>4892088</v>
      </c>
      <c r="H29" s="48">
        <v>4892088</v>
      </c>
      <c r="I29" s="49">
        <v>7.1634711258016397</v>
      </c>
      <c r="J29" s="50" t="s">
        <v>1</v>
      </c>
      <c r="K29" s="51"/>
      <c r="L29" s="51"/>
      <c r="M29" s="43"/>
    </row>
    <row r="30" spans="1:13" hidden="1" x14ac:dyDescent="0.25">
      <c r="A30" s="34">
        <v>11493</v>
      </c>
      <c r="B30" s="35" t="s">
        <v>85</v>
      </c>
      <c r="C30" s="35" t="s">
        <v>17</v>
      </c>
      <c r="D30" s="35" t="s">
        <v>86</v>
      </c>
      <c r="E30" s="35" t="s">
        <v>49</v>
      </c>
      <c r="F30" s="36">
        <v>5.6947963036611</v>
      </c>
      <c r="G30" s="37">
        <v>33364620</v>
      </c>
      <c r="H30" s="38">
        <v>33364620</v>
      </c>
      <c r="I30" s="39">
        <v>1.7068368540271399</v>
      </c>
      <c r="J30" s="40" t="s">
        <v>1</v>
      </c>
      <c r="K30" s="41">
        <f>H30</f>
        <v>33364620</v>
      </c>
      <c r="L30" s="42"/>
      <c r="M30" s="43"/>
    </row>
    <row r="31" spans="1:13" hidden="1" x14ac:dyDescent="0.25">
      <c r="A31" s="34">
        <v>11492</v>
      </c>
      <c r="B31" s="35" t="s">
        <v>85</v>
      </c>
      <c r="C31" s="35" t="s">
        <v>17</v>
      </c>
      <c r="D31" s="35" t="s">
        <v>87</v>
      </c>
      <c r="E31" s="35" t="s">
        <v>49</v>
      </c>
      <c r="F31" s="36">
        <v>4.6003809833499396</v>
      </c>
      <c r="G31" s="37">
        <v>30407170</v>
      </c>
      <c r="H31" s="38">
        <v>30407170</v>
      </c>
      <c r="I31" s="39">
        <v>1.51292638655617</v>
      </c>
      <c r="J31" s="40" t="s">
        <v>1</v>
      </c>
      <c r="K31" s="41">
        <f>H31</f>
        <v>30407170</v>
      </c>
      <c r="L31" s="42"/>
      <c r="M31" s="43"/>
    </row>
    <row r="32" spans="1:13" hidden="1" x14ac:dyDescent="0.25">
      <c r="A32" s="44">
        <v>11494</v>
      </c>
      <c r="B32" s="45" t="s">
        <v>85</v>
      </c>
      <c r="C32" s="45" t="s">
        <v>17</v>
      </c>
      <c r="D32" s="45" t="s">
        <v>88</v>
      </c>
      <c r="E32" s="45" t="s">
        <v>49</v>
      </c>
      <c r="F32" s="46">
        <v>0.53105602559088105</v>
      </c>
      <c r="G32" s="47">
        <v>12377731</v>
      </c>
      <c r="H32" s="48">
        <v>12377731</v>
      </c>
      <c r="I32" s="49">
        <v>0.42904149847082701</v>
      </c>
      <c r="J32" s="50" t="s">
        <v>1</v>
      </c>
      <c r="K32" s="51"/>
      <c r="L32" s="51"/>
      <c r="M32" s="43"/>
    </row>
    <row r="33" spans="1:13" hidden="1" x14ac:dyDescent="0.25">
      <c r="A33" s="44">
        <v>11495</v>
      </c>
      <c r="B33" s="45" t="s">
        <v>85</v>
      </c>
      <c r="C33" s="45" t="s">
        <v>17</v>
      </c>
      <c r="D33" s="45" t="s">
        <v>89</v>
      </c>
      <c r="E33" s="45" t="s">
        <v>49</v>
      </c>
      <c r="F33" s="46">
        <v>1.77744037669421</v>
      </c>
      <c r="G33" s="47">
        <v>56967864</v>
      </c>
      <c r="H33" s="48">
        <v>56967864</v>
      </c>
      <c r="I33" s="49">
        <v>0.31200755160737897</v>
      </c>
      <c r="J33" s="50" t="s">
        <v>55</v>
      </c>
      <c r="K33" s="51"/>
      <c r="L33" s="51"/>
      <c r="M33" s="43"/>
    </row>
    <row r="34" spans="1:13" hidden="1" x14ac:dyDescent="0.25">
      <c r="A34" s="34">
        <v>11663</v>
      </c>
      <c r="B34" s="35" t="s">
        <v>90</v>
      </c>
      <c r="C34" s="35" t="s">
        <v>15</v>
      </c>
      <c r="D34" s="35" t="s">
        <v>91</v>
      </c>
      <c r="E34" s="35" t="s">
        <v>40</v>
      </c>
      <c r="F34" s="36">
        <v>19.634293332293801</v>
      </c>
      <c r="G34" s="37">
        <v>7085483</v>
      </c>
      <c r="H34" s="38">
        <v>7085483</v>
      </c>
      <c r="I34" s="39">
        <v>27.710592675607</v>
      </c>
      <c r="J34" s="40" t="s">
        <v>1</v>
      </c>
      <c r="K34" s="41">
        <f>H34</f>
        <v>7085483</v>
      </c>
      <c r="L34" s="42"/>
      <c r="M34" s="43"/>
    </row>
    <row r="35" spans="1:13" hidden="1" x14ac:dyDescent="0.25">
      <c r="A35" s="34">
        <v>11661</v>
      </c>
      <c r="B35" s="35" t="s">
        <v>90</v>
      </c>
      <c r="C35" s="35" t="s">
        <v>15</v>
      </c>
      <c r="D35" s="35" t="s">
        <v>92</v>
      </c>
      <c r="E35" s="35" t="s">
        <v>40</v>
      </c>
      <c r="F35" s="36">
        <v>9.2484465497135808</v>
      </c>
      <c r="G35" s="37">
        <v>9043110</v>
      </c>
      <c r="H35" s="38">
        <v>9043110</v>
      </c>
      <c r="I35" s="39">
        <v>10.2270640849371</v>
      </c>
      <c r="J35" s="40" t="s">
        <v>1</v>
      </c>
      <c r="K35" s="41">
        <f>H35</f>
        <v>9043110</v>
      </c>
      <c r="L35" s="42"/>
      <c r="M35" s="43"/>
    </row>
    <row r="36" spans="1:13" hidden="1" x14ac:dyDescent="0.25">
      <c r="A36" s="44">
        <v>11664</v>
      </c>
      <c r="B36" s="45" t="s">
        <v>90</v>
      </c>
      <c r="C36" s="45" t="s">
        <v>15</v>
      </c>
      <c r="D36" s="45" t="s">
        <v>93</v>
      </c>
      <c r="E36" s="45" t="s">
        <v>40</v>
      </c>
      <c r="F36" s="46">
        <v>6.95301179888469</v>
      </c>
      <c r="G36" s="47">
        <v>12689428</v>
      </c>
      <c r="H36" s="48">
        <v>12689428</v>
      </c>
      <c r="I36" s="49">
        <v>5.4793736950827796</v>
      </c>
      <c r="J36" s="50" t="s">
        <v>1</v>
      </c>
      <c r="K36" s="51"/>
      <c r="L36" s="51"/>
      <c r="M36" s="43"/>
    </row>
    <row r="37" spans="1:13" hidden="1" x14ac:dyDescent="0.25">
      <c r="A37" s="44">
        <v>11662</v>
      </c>
      <c r="B37" s="45" t="s">
        <v>90</v>
      </c>
      <c r="C37" s="45" t="s">
        <v>15</v>
      </c>
      <c r="D37" s="45" t="s">
        <v>94</v>
      </c>
      <c r="E37" s="45" t="s">
        <v>40</v>
      </c>
      <c r="F37" s="46">
        <v>4.1364368717425597</v>
      </c>
      <c r="G37" s="47">
        <v>17564099</v>
      </c>
      <c r="H37" s="48">
        <v>17564099</v>
      </c>
      <c r="I37" s="49">
        <v>2.35505212749174</v>
      </c>
      <c r="J37" s="50" t="s">
        <v>1</v>
      </c>
      <c r="K37" s="51"/>
      <c r="L37" s="51"/>
      <c r="M37" s="43"/>
    </row>
    <row r="38" spans="1:13" hidden="1" x14ac:dyDescent="0.25">
      <c r="A38" s="34">
        <v>11538</v>
      </c>
      <c r="B38" s="35" t="s">
        <v>95</v>
      </c>
      <c r="C38" s="35" t="s">
        <v>20</v>
      </c>
      <c r="D38" s="35" t="s">
        <v>96</v>
      </c>
      <c r="E38" s="35" t="s">
        <v>40</v>
      </c>
      <c r="F38" s="36">
        <v>4.62278835598313</v>
      </c>
      <c r="G38" s="37">
        <v>10531849</v>
      </c>
      <c r="H38" s="38">
        <v>10531849</v>
      </c>
      <c r="I38" s="39">
        <v>4.3893416587943204</v>
      </c>
      <c r="J38" s="40" t="s">
        <v>1</v>
      </c>
      <c r="K38" s="41">
        <f>H38</f>
        <v>10531849</v>
      </c>
      <c r="L38" s="42"/>
      <c r="M38" s="43"/>
    </row>
    <row r="39" spans="1:13" hidden="1" x14ac:dyDescent="0.25">
      <c r="A39" s="34">
        <v>11539</v>
      </c>
      <c r="B39" s="35" t="s">
        <v>95</v>
      </c>
      <c r="C39" s="35" t="s">
        <v>20</v>
      </c>
      <c r="D39" s="35" t="s">
        <v>97</v>
      </c>
      <c r="E39" s="35" t="s">
        <v>40</v>
      </c>
      <c r="F39" s="36">
        <v>4.7828279800421001</v>
      </c>
      <c r="G39" s="37">
        <v>25397984</v>
      </c>
      <c r="H39" s="38">
        <v>25397984</v>
      </c>
      <c r="I39" s="39">
        <v>1.8831526077196099</v>
      </c>
      <c r="J39" s="40" t="s">
        <v>1</v>
      </c>
      <c r="K39" s="41">
        <f>H39</f>
        <v>25397984</v>
      </c>
      <c r="L39" s="42"/>
      <c r="M39" s="43"/>
    </row>
    <row r="40" spans="1:13" hidden="1" x14ac:dyDescent="0.25">
      <c r="A40" s="52">
        <v>11487</v>
      </c>
      <c r="B40" s="53" t="s">
        <v>98</v>
      </c>
      <c r="C40" s="53" t="s">
        <v>14</v>
      </c>
      <c r="D40" s="53" t="s">
        <v>99</v>
      </c>
      <c r="E40" s="53" t="s">
        <v>46</v>
      </c>
      <c r="F40" s="54">
        <v>24.385881191743</v>
      </c>
      <c r="G40" s="55">
        <v>36406798</v>
      </c>
      <c r="H40" s="56">
        <v>36406798</v>
      </c>
      <c r="I40" s="57">
        <v>6.6981669719328396</v>
      </c>
      <c r="J40" s="58" t="s">
        <v>3</v>
      </c>
      <c r="K40" s="59"/>
      <c r="L40" s="60">
        <f>H40</f>
        <v>36406798</v>
      </c>
      <c r="M40" s="43"/>
    </row>
    <row r="41" spans="1:13" hidden="1" x14ac:dyDescent="0.25">
      <c r="A41" s="44">
        <v>11675</v>
      </c>
      <c r="B41" s="45" t="s">
        <v>98</v>
      </c>
      <c r="C41" s="45" t="s">
        <v>14</v>
      </c>
      <c r="D41" s="45" t="s">
        <v>100</v>
      </c>
      <c r="E41" s="45" t="s">
        <v>46</v>
      </c>
      <c r="F41" s="46">
        <v>16.930254646020899</v>
      </c>
      <c r="G41" s="47">
        <v>79010129</v>
      </c>
      <c r="H41" s="48">
        <v>79010129</v>
      </c>
      <c r="I41" s="49">
        <v>2.1427954694291</v>
      </c>
      <c r="J41" s="50" t="s">
        <v>3</v>
      </c>
      <c r="K41" s="51"/>
      <c r="L41" s="51"/>
      <c r="M41" s="43"/>
    </row>
    <row r="42" spans="1:13" hidden="1" x14ac:dyDescent="0.25">
      <c r="A42" s="44">
        <v>11678</v>
      </c>
      <c r="B42" s="45" t="s">
        <v>98</v>
      </c>
      <c r="C42" s="45" t="s">
        <v>14</v>
      </c>
      <c r="D42" s="45" t="s">
        <v>101</v>
      </c>
      <c r="E42" s="45" t="s">
        <v>46</v>
      </c>
      <c r="F42" s="46">
        <v>19.1521819870092</v>
      </c>
      <c r="G42" s="47">
        <v>93859520</v>
      </c>
      <c r="H42" s="48">
        <v>93859520</v>
      </c>
      <c r="I42" s="49">
        <v>2.0405156543533498</v>
      </c>
      <c r="J42" s="50" t="s">
        <v>3</v>
      </c>
      <c r="K42" s="51"/>
      <c r="L42" s="51"/>
      <c r="M42" s="43"/>
    </row>
    <row r="43" spans="1:13" hidden="1" x14ac:dyDescent="0.25">
      <c r="A43" s="44">
        <v>11679</v>
      </c>
      <c r="B43" s="45" t="s">
        <v>98</v>
      </c>
      <c r="C43" s="45" t="s">
        <v>14</v>
      </c>
      <c r="D43" s="45" t="s">
        <v>102</v>
      </c>
      <c r="E43" s="45" t="s">
        <v>46</v>
      </c>
      <c r="F43" s="46">
        <v>25.106037655700302</v>
      </c>
      <c r="G43" s="47">
        <v>130615775</v>
      </c>
      <c r="H43" s="48">
        <v>130615775</v>
      </c>
      <c r="I43" s="49">
        <v>1.92212905797177</v>
      </c>
      <c r="J43" s="50" t="s">
        <v>3</v>
      </c>
      <c r="K43" s="51"/>
      <c r="L43" s="51"/>
      <c r="M43" s="43"/>
    </row>
    <row r="44" spans="1:13" hidden="1" x14ac:dyDescent="0.25">
      <c r="A44" s="44">
        <v>11723</v>
      </c>
      <c r="B44" s="45" t="s">
        <v>103</v>
      </c>
      <c r="C44" s="45" t="s">
        <v>16</v>
      </c>
      <c r="D44" s="45" t="s">
        <v>104</v>
      </c>
      <c r="E44" s="45" t="s">
        <v>53</v>
      </c>
      <c r="F44" s="46">
        <v>2.5132976040156501</v>
      </c>
      <c r="G44" s="47">
        <v>10832837</v>
      </c>
      <c r="H44" s="48">
        <v>10832837</v>
      </c>
      <c r="I44" s="49">
        <v>2.32007331414259</v>
      </c>
      <c r="J44" s="50" t="s">
        <v>55</v>
      </c>
      <c r="K44" s="51"/>
      <c r="L44" s="51"/>
      <c r="M44" s="43"/>
    </row>
    <row r="45" spans="1:13" hidden="1" x14ac:dyDescent="0.25">
      <c r="A45" s="44">
        <v>11677</v>
      </c>
      <c r="B45" s="45" t="s">
        <v>103</v>
      </c>
      <c r="C45" s="45" t="s">
        <v>16</v>
      </c>
      <c r="D45" s="45" t="s">
        <v>105</v>
      </c>
      <c r="E45" s="45" t="s">
        <v>53</v>
      </c>
      <c r="F45" s="46">
        <v>4.2770669139338198</v>
      </c>
      <c r="G45" s="47">
        <v>28568382</v>
      </c>
      <c r="H45" s="48">
        <v>28568382</v>
      </c>
      <c r="I45" s="49">
        <v>1.4971330591749299</v>
      </c>
      <c r="J45" s="50" t="s">
        <v>55</v>
      </c>
      <c r="K45" s="51"/>
      <c r="L45" s="51"/>
      <c r="M45" s="43"/>
    </row>
    <row r="46" spans="1:13" x14ac:dyDescent="0.25">
      <c r="A46" s="34">
        <v>11598</v>
      </c>
      <c r="B46" s="35" t="s">
        <v>170</v>
      </c>
      <c r="C46" s="35" t="s">
        <v>19</v>
      </c>
      <c r="D46" s="35" t="s">
        <v>174</v>
      </c>
      <c r="E46" s="35" t="s">
        <v>40</v>
      </c>
      <c r="F46" s="36">
        <v>11.507404524839799</v>
      </c>
      <c r="G46" s="37">
        <v>8465347</v>
      </c>
      <c r="H46" s="38">
        <v>5175347</v>
      </c>
      <c r="I46" s="39">
        <v>22.235039553559901</v>
      </c>
      <c r="J46" s="40" t="s">
        <v>1</v>
      </c>
      <c r="K46" s="41">
        <f>H46</f>
        <v>5175347</v>
      </c>
      <c r="L46" s="42"/>
      <c r="M46" s="43"/>
    </row>
    <row r="47" spans="1:13" x14ac:dyDescent="0.25">
      <c r="A47" s="44">
        <v>11742</v>
      </c>
      <c r="B47" s="45" t="s">
        <v>60</v>
      </c>
      <c r="C47" s="45" t="s">
        <v>19</v>
      </c>
      <c r="D47" s="45" t="s">
        <v>61</v>
      </c>
      <c r="E47" s="45" t="s">
        <v>46</v>
      </c>
      <c r="F47" s="46">
        <v>2.6256890969335198</v>
      </c>
      <c r="G47" s="47">
        <v>8388669</v>
      </c>
      <c r="H47" s="48">
        <v>6158329</v>
      </c>
      <c r="I47" s="49">
        <v>4.2636388814782702</v>
      </c>
      <c r="J47" s="50" t="s">
        <v>1</v>
      </c>
      <c r="K47" s="51"/>
      <c r="L47" s="51"/>
      <c r="M47" s="43"/>
    </row>
    <row r="48" spans="1:13" x14ac:dyDescent="0.25">
      <c r="A48" s="44">
        <v>11762</v>
      </c>
      <c r="B48" s="45" t="s">
        <v>296</v>
      </c>
      <c r="C48" s="45" t="s">
        <v>19</v>
      </c>
      <c r="D48" s="45" t="s">
        <v>298</v>
      </c>
      <c r="E48" s="45" t="s">
        <v>46</v>
      </c>
      <c r="F48" s="46">
        <v>0.59955817182418703</v>
      </c>
      <c r="G48" s="47">
        <v>7574400</v>
      </c>
      <c r="H48" s="48">
        <v>7574400</v>
      </c>
      <c r="I48" s="49">
        <v>0.79155863411516003</v>
      </c>
      <c r="J48" s="50" t="s">
        <v>1</v>
      </c>
      <c r="K48" s="51"/>
      <c r="L48" s="51"/>
      <c r="M48" s="43"/>
    </row>
    <row r="49" spans="1:13" x14ac:dyDescent="0.25">
      <c r="A49" s="44">
        <v>11434</v>
      </c>
      <c r="B49" s="45" t="s">
        <v>310</v>
      </c>
      <c r="C49" s="45" t="s">
        <v>19</v>
      </c>
      <c r="D49" s="45" t="s">
        <v>316</v>
      </c>
      <c r="E49" s="45" t="s">
        <v>46</v>
      </c>
      <c r="F49" s="46">
        <v>6.5930451720007701</v>
      </c>
      <c r="G49" s="47">
        <v>7896436</v>
      </c>
      <c r="H49" s="48">
        <v>7896436</v>
      </c>
      <c r="I49" s="49">
        <v>8.3493935390608804</v>
      </c>
      <c r="J49" s="50" t="s">
        <v>1</v>
      </c>
      <c r="K49" s="61"/>
      <c r="L49" s="51"/>
      <c r="M49" s="43"/>
    </row>
    <row r="50" spans="1:13" x14ac:dyDescent="0.25">
      <c r="A50" s="44">
        <v>11507</v>
      </c>
      <c r="B50" s="63" t="s">
        <v>200</v>
      </c>
      <c r="C50" s="63" t="s">
        <v>19</v>
      </c>
      <c r="D50" s="63" t="s">
        <v>204</v>
      </c>
      <c r="E50" s="45" t="s">
        <v>46</v>
      </c>
      <c r="F50" s="46">
        <v>5.9844176072857298</v>
      </c>
      <c r="G50" s="64">
        <v>13988880</v>
      </c>
      <c r="H50" s="48">
        <v>9027868</v>
      </c>
      <c r="I50" s="49">
        <v>6.62882710213057</v>
      </c>
      <c r="J50" s="50" t="s">
        <v>1</v>
      </c>
      <c r="K50" s="51"/>
      <c r="L50" s="51"/>
      <c r="M50" s="43"/>
    </row>
    <row r="51" spans="1:13" x14ac:dyDescent="0.25">
      <c r="A51" s="44">
        <v>11515</v>
      </c>
      <c r="B51" s="45" t="s">
        <v>81</v>
      </c>
      <c r="C51" s="45" t="s">
        <v>19</v>
      </c>
      <c r="D51" s="45" t="s">
        <v>82</v>
      </c>
      <c r="E51" s="45" t="s">
        <v>40</v>
      </c>
      <c r="F51" s="46">
        <v>0.91574463229257697</v>
      </c>
      <c r="G51" s="47">
        <v>9608808</v>
      </c>
      <c r="H51" s="48">
        <v>9608808</v>
      </c>
      <c r="I51" s="49">
        <v>0.95302625704725996</v>
      </c>
      <c r="J51" s="50" t="s">
        <v>1</v>
      </c>
      <c r="K51" s="51"/>
      <c r="L51" s="51"/>
      <c r="M51" s="43"/>
    </row>
    <row r="52" spans="1:13" x14ac:dyDescent="0.25">
      <c r="A52" s="44">
        <v>11543</v>
      </c>
      <c r="B52" s="45" t="s">
        <v>106</v>
      </c>
      <c r="C52" s="45" t="s">
        <v>19</v>
      </c>
      <c r="D52" s="45" t="s">
        <v>112</v>
      </c>
      <c r="E52" s="45" t="s">
        <v>49</v>
      </c>
      <c r="F52" s="46">
        <v>1.92879447477458</v>
      </c>
      <c r="G52" s="47">
        <v>9800170</v>
      </c>
      <c r="H52" s="48">
        <v>9800170</v>
      </c>
      <c r="I52" s="49">
        <v>1.9681234864033801</v>
      </c>
      <c r="J52" s="50" t="s">
        <v>1</v>
      </c>
      <c r="K52" s="51"/>
      <c r="L52" s="51"/>
      <c r="M52" s="43"/>
    </row>
    <row r="53" spans="1:13" x14ac:dyDescent="0.25">
      <c r="A53" s="34">
        <v>11656</v>
      </c>
      <c r="B53" s="35" t="s">
        <v>200</v>
      </c>
      <c r="C53" s="35" t="s">
        <v>19</v>
      </c>
      <c r="D53" s="35" t="s">
        <v>208</v>
      </c>
      <c r="E53" s="35" t="s">
        <v>46</v>
      </c>
      <c r="F53" s="36">
        <v>17.033594131885899</v>
      </c>
      <c r="G53" s="37">
        <v>12199788</v>
      </c>
      <c r="H53" s="38">
        <v>10199788</v>
      </c>
      <c r="I53" s="39">
        <v>16.6999491870674</v>
      </c>
      <c r="J53" s="40" t="s">
        <v>55</v>
      </c>
      <c r="K53" s="41">
        <f>H53</f>
        <v>10199788</v>
      </c>
      <c r="L53" s="42"/>
      <c r="M53" s="43"/>
    </row>
    <row r="54" spans="1:13" x14ac:dyDescent="0.25">
      <c r="A54" s="44">
        <v>11542</v>
      </c>
      <c r="B54" s="45" t="s">
        <v>106</v>
      </c>
      <c r="C54" s="45" t="s">
        <v>19</v>
      </c>
      <c r="D54" s="45" t="s">
        <v>111</v>
      </c>
      <c r="E54" s="45" t="s">
        <v>46</v>
      </c>
      <c r="F54" s="46">
        <v>7.4858234297066097</v>
      </c>
      <c r="G54" s="47">
        <v>10234279</v>
      </c>
      <c r="H54" s="48">
        <v>10234279</v>
      </c>
      <c r="I54" s="49">
        <v>7.3144609695579001</v>
      </c>
      <c r="J54" s="50" t="s">
        <v>1</v>
      </c>
      <c r="K54" s="51"/>
      <c r="L54" s="51"/>
      <c r="M54" s="43"/>
    </row>
    <row r="55" spans="1:13" hidden="1" x14ac:dyDescent="0.25">
      <c r="A55" s="44">
        <v>11482</v>
      </c>
      <c r="B55" s="45" t="s">
        <v>116</v>
      </c>
      <c r="C55" s="45" t="s">
        <v>20</v>
      </c>
      <c r="D55" s="45" t="s">
        <v>117</v>
      </c>
      <c r="E55" s="45" t="s">
        <v>49</v>
      </c>
      <c r="F55" s="46">
        <v>4.5081877444750802</v>
      </c>
      <c r="G55" s="47">
        <v>45005723</v>
      </c>
      <c r="H55" s="48">
        <v>45005723</v>
      </c>
      <c r="I55" s="49">
        <v>1.0016921057962</v>
      </c>
      <c r="J55" s="50" t="s">
        <v>55</v>
      </c>
      <c r="K55" s="51"/>
      <c r="L55" s="51"/>
      <c r="M55" s="43"/>
    </row>
    <row r="56" spans="1:13" hidden="1" x14ac:dyDescent="0.25">
      <c r="A56" s="34">
        <v>11573</v>
      </c>
      <c r="B56" s="35" t="s">
        <v>118</v>
      </c>
      <c r="C56" s="35" t="s">
        <v>14</v>
      </c>
      <c r="D56" s="35" t="s">
        <v>119</v>
      </c>
      <c r="E56" s="35" t="s">
        <v>40</v>
      </c>
      <c r="F56" s="36">
        <v>17.1627384972535</v>
      </c>
      <c r="G56" s="37">
        <v>22963251</v>
      </c>
      <c r="H56" s="38">
        <v>22963251</v>
      </c>
      <c r="I56" s="39">
        <v>7.4740020466847499</v>
      </c>
      <c r="J56" s="40" t="s">
        <v>1</v>
      </c>
      <c r="K56" s="41">
        <f>H56</f>
        <v>22963251</v>
      </c>
      <c r="L56" s="42"/>
      <c r="M56" s="43"/>
    </row>
    <row r="57" spans="1:13" hidden="1" x14ac:dyDescent="0.25">
      <c r="A57" s="34">
        <v>11794</v>
      </c>
      <c r="B57" s="35" t="s">
        <v>120</v>
      </c>
      <c r="C57" s="35" t="s">
        <v>14</v>
      </c>
      <c r="D57" s="35" t="s">
        <v>121</v>
      </c>
      <c r="E57" s="35" t="s">
        <v>40</v>
      </c>
      <c r="F57" s="36">
        <v>14.039650845835601</v>
      </c>
      <c r="G57" s="37">
        <v>20941406</v>
      </c>
      <c r="H57" s="38">
        <v>20941406</v>
      </c>
      <c r="I57" s="39">
        <v>6.7042541679558996</v>
      </c>
      <c r="J57" s="40" t="s">
        <v>1</v>
      </c>
      <c r="K57" s="41">
        <f>H57</f>
        <v>20941406</v>
      </c>
      <c r="L57" s="42"/>
      <c r="M57" s="43"/>
    </row>
    <row r="58" spans="1:13" hidden="1" x14ac:dyDescent="0.25">
      <c r="A58" s="44">
        <v>11800</v>
      </c>
      <c r="B58" s="45" t="s">
        <v>120</v>
      </c>
      <c r="C58" s="45" t="s">
        <v>14</v>
      </c>
      <c r="D58" s="45" t="s">
        <v>122</v>
      </c>
      <c r="E58" s="45" t="s">
        <v>40</v>
      </c>
      <c r="F58" s="46">
        <v>8.4318697167544308</v>
      </c>
      <c r="G58" s="47">
        <v>17542801</v>
      </c>
      <c r="H58" s="48">
        <v>17542801</v>
      </c>
      <c r="I58" s="49">
        <v>4.8064557745108303</v>
      </c>
      <c r="J58" s="50" t="s">
        <v>1</v>
      </c>
      <c r="K58" s="51"/>
      <c r="L58" s="51"/>
      <c r="M58" s="43"/>
    </row>
    <row r="59" spans="1:13" hidden="1" x14ac:dyDescent="0.25">
      <c r="A59" s="44">
        <v>11801</v>
      </c>
      <c r="B59" s="45" t="s">
        <v>120</v>
      </c>
      <c r="C59" s="45" t="s">
        <v>14</v>
      </c>
      <c r="D59" s="45" t="s">
        <v>123</v>
      </c>
      <c r="E59" s="45" t="s">
        <v>40</v>
      </c>
      <c r="F59" s="46">
        <v>12.3996651725663</v>
      </c>
      <c r="G59" s="47">
        <v>33935367</v>
      </c>
      <c r="H59" s="48">
        <v>33935367</v>
      </c>
      <c r="I59" s="49">
        <v>3.6539063133062002</v>
      </c>
      <c r="J59" s="50" t="s">
        <v>1</v>
      </c>
      <c r="K59" s="51"/>
      <c r="L59" s="51"/>
      <c r="M59" s="43"/>
    </row>
    <row r="60" spans="1:13" hidden="1" x14ac:dyDescent="0.25">
      <c r="A60" s="44">
        <v>11795</v>
      </c>
      <c r="B60" s="45" t="s">
        <v>120</v>
      </c>
      <c r="C60" s="45" t="s">
        <v>14</v>
      </c>
      <c r="D60" s="45" t="s">
        <v>124</v>
      </c>
      <c r="E60" s="45" t="s">
        <v>40</v>
      </c>
      <c r="F60" s="46">
        <v>3.1121945207217898</v>
      </c>
      <c r="G60" s="47">
        <v>18304355</v>
      </c>
      <c r="H60" s="48">
        <v>18304355</v>
      </c>
      <c r="I60" s="49">
        <v>1.70024812167475</v>
      </c>
      <c r="J60" s="50" t="s">
        <v>1</v>
      </c>
      <c r="K60" s="51"/>
      <c r="L60" s="51"/>
      <c r="M60" s="43"/>
    </row>
    <row r="61" spans="1:13" hidden="1" x14ac:dyDescent="0.25">
      <c r="A61" s="44">
        <v>11649</v>
      </c>
      <c r="B61" s="45" t="s">
        <v>125</v>
      </c>
      <c r="C61" s="45" t="s">
        <v>17</v>
      </c>
      <c r="D61" s="45" t="s">
        <v>126</v>
      </c>
      <c r="E61" s="45" t="s">
        <v>40</v>
      </c>
      <c r="F61" s="46">
        <v>15.0918150214017</v>
      </c>
      <c r="G61" s="47">
        <v>66043703</v>
      </c>
      <c r="H61" s="48">
        <v>66043703</v>
      </c>
      <c r="I61" s="49">
        <v>2.2851255056673101</v>
      </c>
      <c r="J61" s="50" t="s">
        <v>3</v>
      </c>
      <c r="K61" s="61"/>
      <c r="L61" s="51"/>
      <c r="M61" s="43"/>
    </row>
    <row r="62" spans="1:13" x14ac:dyDescent="0.25">
      <c r="A62" s="44">
        <v>11464</v>
      </c>
      <c r="B62" s="45" t="s">
        <v>213</v>
      </c>
      <c r="C62" s="45" t="s">
        <v>19</v>
      </c>
      <c r="D62" s="45" t="s">
        <v>214</v>
      </c>
      <c r="E62" s="45" t="s">
        <v>49</v>
      </c>
      <c r="F62" s="46">
        <v>0.59540937776215896</v>
      </c>
      <c r="G62" s="47">
        <v>10432932</v>
      </c>
      <c r="H62" s="48">
        <v>10432932</v>
      </c>
      <c r="I62" s="49">
        <v>0.570701867664966</v>
      </c>
      <c r="J62" s="50" t="s">
        <v>1</v>
      </c>
      <c r="K62" s="51"/>
      <c r="L62" s="51"/>
      <c r="M62" s="43"/>
    </row>
    <row r="63" spans="1:13" hidden="1" x14ac:dyDescent="0.25">
      <c r="A63" s="44">
        <v>11692</v>
      </c>
      <c r="B63" s="45" t="s">
        <v>129</v>
      </c>
      <c r="C63" s="45" t="s">
        <v>15</v>
      </c>
      <c r="D63" s="45" t="s">
        <v>130</v>
      </c>
      <c r="E63" s="45" t="s">
        <v>40</v>
      </c>
      <c r="F63" s="46">
        <v>3.5367117549465701</v>
      </c>
      <c r="G63" s="47">
        <v>23688008</v>
      </c>
      <c r="H63" s="48">
        <v>23688008</v>
      </c>
      <c r="I63" s="49">
        <v>1.4930389059926701</v>
      </c>
      <c r="J63" s="50" t="s">
        <v>1</v>
      </c>
      <c r="K63" s="51"/>
      <c r="L63" s="51"/>
      <c r="M63" s="43"/>
    </row>
    <row r="64" spans="1:13" hidden="1" x14ac:dyDescent="0.25">
      <c r="A64" s="44">
        <v>11693</v>
      </c>
      <c r="B64" s="45" t="s">
        <v>129</v>
      </c>
      <c r="C64" s="45" t="s">
        <v>15</v>
      </c>
      <c r="D64" s="45" t="s">
        <v>131</v>
      </c>
      <c r="E64" s="45" t="s">
        <v>40</v>
      </c>
      <c r="F64" s="46">
        <v>0.455819205883564</v>
      </c>
      <c r="G64" s="47">
        <v>14314278</v>
      </c>
      <c r="H64" s="48">
        <v>14314278</v>
      </c>
      <c r="I64" s="49">
        <v>0.318436742589157</v>
      </c>
      <c r="J64" s="50" t="s">
        <v>1</v>
      </c>
      <c r="K64" s="51"/>
      <c r="L64" s="51"/>
      <c r="M64" s="43"/>
    </row>
    <row r="65" spans="1:13" hidden="1" x14ac:dyDescent="0.25">
      <c r="A65" s="44">
        <v>11709</v>
      </c>
      <c r="B65" s="45" t="s">
        <v>132</v>
      </c>
      <c r="C65" s="45" t="s">
        <v>18</v>
      </c>
      <c r="D65" s="45" t="s">
        <v>133</v>
      </c>
      <c r="E65" s="45" t="s">
        <v>53</v>
      </c>
      <c r="F65" s="46">
        <v>20.028441113779301</v>
      </c>
      <c r="G65" s="47">
        <v>97778658</v>
      </c>
      <c r="H65" s="48">
        <v>70479658</v>
      </c>
      <c r="I65" s="49">
        <v>2.8417335841469802</v>
      </c>
      <c r="J65" s="50" t="s">
        <v>55</v>
      </c>
      <c r="K65" s="51"/>
      <c r="L65" s="51"/>
      <c r="M65" s="43"/>
    </row>
    <row r="66" spans="1:13" hidden="1" x14ac:dyDescent="0.25">
      <c r="A66" s="44">
        <v>11530</v>
      </c>
      <c r="B66" s="45" t="s">
        <v>132</v>
      </c>
      <c r="C66" s="45" t="s">
        <v>18</v>
      </c>
      <c r="D66" s="45" t="s">
        <v>134</v>
      </c>
      <c r="E66" s="45" t="s">
        <v>53</v>
      </c>
      <c r="F66" s="46">
        <v>5.5962002956858097</v>
      </c>
      <c r="G66" s="47">
        <v>267227772</v>
      </c>
      <c r="H66" s="48">
        <v>71503584</v>
      </c>
      <c r="I66" s="49">
        <v>0.78264612521881605</v>
      </c>
      <c r="J66" s="50" t="s">
        <v>55</v>
      </c>
      <c r="K66" s="51"/>
      <c r="L66" s="51"/>
      <c r="M66" s="43"/>
    </row>
    <row r="67" spans="1:13" hidden="1" x14ac:dyDescent="0.25">
      <c r="A67" s="44">
        <v>11527</v>
      </c>
      <c r="B67" s="45" t="s">
        <v>132</v>
      </c>
      <c r="C67" s="45" t="s">
        <v>18</v>
      </c>
      <c r="D67" s="45" t="s">
        <v>135</v>
      </c>
      <c r="E67" s="45" t="s">
        <v>53</v>
      </c>
      <c r="F67" s="46">
        <v>12.509330222514199</v>
      </c>
      <c r="G67" s="47">
        <v>419530736</v>
      </c>
      <c r="H67" s="48">
        <v>407530736</v>
      </c>
      <c r="I67" s="49">
        <v>0.30695427651165402</v>
      </c>
      <c r="J67" s="50" t="s">
        <v>55</v>
      </c>
      <c r="K67" s="51"/>
      <c r="L67" s="51"/>
      <c r="M67" s="43"/>
    </row>
    <row r="68" spans="1:13" hidden="1" x14ac:dyDescent="0.25">
      <c r="A68" s="44">
        <v>11457</v>
      </c>
      <c r="B68" s="45" t="s">
        <v>136</v>
      </c>
      <c r="C68" s="45" t="s">
        <v>14</v>
      </c>
      <c r="D68" s="45" t="s">
        <v>137</v>
      </c>
      <c r="E68" s="45" t="s">
        <v>40</v>
      </c>
      <c r="F68" s="46">
        <v>7.7235071434638902</v>
      </c>
      <c r="G68" s="47">
        <v>15128758</v>
      </c>
      <c r="H68" s="48">
        <v>15128758</v>
      </c>
      <c r="I68" s="49">
        <v>5.1051825559400799</v>
      </c>
      <c r="J68" s="50" t="s">
        <v>1</v>
      </c>
      <c r="K68" s="51"/>
      <c r="L68" s="51"/>
      <c r="M68" s="43"/>
    </row>
    <row r="69" spans="1:13" hidden="1" x14ac:dyDescent="0.25">
      <c r="A69" s="44">
        <v>11459</v>
      </c>
      <c r="B69" s="45" t="s">
        <v>136</v>
      </c>
      <c r="C69" s="45" t="s">
        <v>14</v>
      </c>
      <c r="D69" s="45" t="s">
        <v>138</v>
      </c>
      <c r="E69" s="45" t="s">
        <v>40</v>
      </c>
      <c r="F69" s="46">
        <v>7.1414973697259496</v>
      </c>
      <c r="G69" s="47">
        <v>19101925</v>
      </c>
      <c r="H69" s="48">
        <v>19101925</v>
      </c>
      <c r="I69" s="49">
        <v>3.73862705969474</v>
      </c>
      <c r="J69" s="50" t="s">
        <v>1</v>
      </c>
      <c r="K69" s="51"/>
      <c r="L69" s="51"/>
      <c r="M69" s="43"/>
    </row>
    <row r="70" spans="1:13" hidden="1" x14ac:dyDescent="0.25">
      <c r="A70" s="44">
        <v>11478</v>
      </c>
      <c r="B70" s="45" t="s">
        <v>139</v>
      </c>
      <c r="C70" s="45" t="s">
        <v>20</v>
      </c>
      <c r="D70" s="45" t="s">
        <v>140</v>
      </c>
      <c r="E70" s="45" t="s">
        <v>40</v>
      </c>
      <c r="F70" s="46">
        <v>2.7109238729394298</v>
      </c>
      <c r="G70" s="47">
        <v>21851852</v>
      </c>
      <c r="H70" s="48">
        <v>21851852</v>
      </c>
      <c r="I70" s="49">
        <v>1.24059227242589</v>
      </c>
      <c r="J70" s="50" t="s">
        <v>1</v>
      </c>
      <c r="K70" s="51"/>
      <c r="L70" s="51"/>
      <c r="M70" s="43"/>
    </row>
    <row r="71" spans="1:13" hidden="1" x14ac:dyDescent="0.25">
      <c r="A71" s="44">
        <v>11636</v>
      </c>
      <c r="B71" s="45" t="s">
        <v>139</v>
      </c>
      <c r="C71" s="45" t="s">
        <v>20</v>
      </c>
      <c r="D71" s="45" t="s">
        <v>141</v>
      </c>
      <c r="E71" s="45" t="s">
        <v>40</v>
      </c>
      <c r="F71" s="46">
        <v>5.7310478703739696</v>
      </c>
      <c r="G71" s="47">
        <v>49883071</v>
      </c>
      <c r="H71" s="48">
        <v>49883071</v>
      </c>
      <c r="I71" s="49">
        <v>1.14889636012465</v>
      </c>
      <c r="J71" s="50" t="s">
        <v>1</v>
      </c>
      <c r="K71" s="51"/>
      <c r="L71" s="51"/>
      <c r="M71" s="43"/>
    </row>
    <row r="72" spans="1:13" hidden="1" x14ac:dyDescent="0.25">
      <c r="A72" s="44">
        <v>11632</v>
      </c>
      <c r="B72" s="45" t="s">
        <v>139</v>
      </c>
      <c r="C72" s="45" t="s">
        <v>20</v>
      </c>
      <c r="D72" s="45" t="s">
        <v>142</v>
      </c>
      <c r="E72" s="45" t="s">
        <v>40</v>
      </c>
      <c r="F72" s="46">
        <v>1.25942967700414</v>
      </c>
      <c r="G72" s="47">
        <v>15999917</v>
      </c>
      <c r="H72" s="48">
        <v>15999917</v>
      </c>
      <c r="I72" s="49">
        <v>0.78714763145592603</v>
      </c>
      <c r="J72" s="50" t="s">
        <v>1</v>
      </c>
      <c r="K72" s="51"/>
      <c r="L72" s="51"/>
      <c r="M72" s="43"/>
    </row>
    <row r="73" spans="1:13" hidden="1" x14ac:dyDescent="0.25">
      <c r="A73" s="44">
        <v>11631</v>
      </c>
      <c r="B73" s="45" t="s">
        <v>139</v>
      </c>
      <c r="C73" s="45" t="s">
        <v>20</v>
      </c>
      <c r="D73" s="45" t="s">
        <v>143</v>
      </c>
      <c r="E73" s="45" t="s">
        <v>40</v>
      </c>
      <c r="F73" s="46">
        <v>1.01327265586563</v>
      </c>
      <c r="G73" s="47">
        <v>30592413</v>
      </c>
      <c r="H73" s="48">
        <v>30592413</v>
      </c>
      <c r="I73" s="49">
        <v>0.33121697718504101</v>
      </c>
      <c r="J73" s="50" t="s">
        <v>1</v>
      </c>
      <c r="K73" s="51"/>
      <c r="L73" s="51"/>
      <c r="M73" s="43"/>
    </row>
    <row r="74" spans="1:13" hidden="1" x14ac:dyDescent="0.25">
      <c r="A74" s="34">
        <v>11819</v>
      </c>
      <c r="B74" s="35" t="s">
        <v>144</v>
      </c>
      <c r="C74" s="35" t="s">
        <v>21</v>
      </c>
      <c r="D74" s="35" t="s">
        <v>145</v>
      </c>
      <c r="E74" s="35" t="s">
        <v>49</v>
      </c>
      <c r="F74" s="36">
        <v>7.9224903195866103</v>
      </c>
      <c r="G74" s="37">
        <v>12861272</v>
      </c>
      <c r="H74" s="38">
        <v>10289018</v>
      </c>
      <c r="I74" s="39">
        <v>7.6999479635341403</v>
      </c>
      <c r="J74" s="40" t="s">
        <v>55</v>
      </c>
      <c r="K74" s="41">
        <f>H74</f>
        <v>10289018</v>
      </c>
      <c r="L74" s="42"/>
      <c r="M74" s="43"/>
    </row>
    <row r="75" spans="1:13" hidden="1" x14ac:dyDescent="0.25">
      <c r="A75" s="44">
        <v>11809</v>
      </c>
      <c r="B75" s="45" t="s">
        <v>144</v>
      </c>
      <c r="C75" s="45" t="s">
        <v>21</v>
      </c>
      <c r="D75" s="45" t="s">
        <v>146</v>
      </c>
      <c r="E75" s="45" t="s">
        <v>40</v>
      </c>
      <c r="F75" s="46">
        <v>2.7892525682897098</v>
      </c>
      <c r="G75" s="47">
        <v>10011642</v>
      </c>
      <c r="H75" s="48">
        <v>8009314</v>
      </c>
      <c r="I75" s="49">
        <v>3.4825111967013802</v>
      </c>
      <c r="J75" s="50" t="s">
        <v>1</v>
      </c>
      <c r="K75" s="51"/>
      <c r="L75" s="51"/>
      <c r="M75" s="43"/>
    </row>
    <row r="76" spans="1:13" hidden="1" x14ac:dyDescent="0.25">
      <c r="A76" s="44">
        <v>11813</v>
      </c>
      <c r="B76" s="45" t="s">
        <v>144</v>
      </c>
      <c r="C76" s="45" t="s">
        <v>21</v>
      </c>
      <c r="D76" s="45" t="s">
        <v>147</v>
      </c>
      <c r="E76" s="45" t="s">
        <v>49</v>
      </c>
      <c r="F76" s="46">
        <v>1.62277821308651</v>
      </c>
      <c r="G76" s="47">
        <v>7653798</v>
      </c>
      <c r="H76" s="48">
        <v>6123038</v>
      </c>
      <c r="I76" s="49">
        <v>2.6502827731699701</v>
      </c>
      <c r="J76" s="50" t="s">
        <v>1</v>
      </c>
      <c r="K76" s="51"/>
      <c r="L76" s="51"/>
      <c r="M76" s="43"/>
    </row>
    <row r="77" spans="1:13" hidden="1" x14ac:dyDescent="0.25">
      <c r="A77" s="44">
        <v>11816</v>
      </c>
      <c r="B77" s="45" t="s">
        <v>144</v>
      </c>
      <c r="C77" s="45" t="s">
        <v>21</v>
      </c>
      <c r="D77" s="45" t="s">
        <v>148</v>
      </c>
      <c r="E77" s="45" t="s">
        <v>40</v>
      </c>
      <c r="F77" s="46">
        <v>2.2346425757192501</v>
      </c>
      <c r="G77" s="47">
        <v>16783606</v>
      </c>
      <c r="H77" s="48">
        <v>13426885</v>
      </c>
      <c r="I77" s="49">
        <v>1.6643045469736599</v>
      </c>
      <c r="J77" s="50" t="s">
        <v>1</v>
      </c>
      <c r="K77" s="51"/>
      <c r="L77" s="51"/>
      <c r="M77" s="43"/>
    </row>
    <row r="78" spans="1:13" hidden="1" x14ac:dyDescent="0.25">
      <c r="A78" s="44">
        <v>11620</v>
      </c>
      <c r="B78" s="45" t="s">
        <v>149</v>
      </c>
      <c r="C78" s="45" t="s">
        <v>15</v>
      </c>
      <c r="D78" s="45" t="s">
        <v>150</v>
      </c>
      <c r="E78" s="45" t="s">
        <v>46</v>
      </c>
      <c r="F78" s="46">
        <v>5.4279720945781902</v>
      </c>
      <c r="G78" s="47">
        <v>35750817</v>
      </c>
      <c r="H78" s="48">
        <v>31650817</v>
      </c>
      <c r="I78" s="49">
        <v>1.71495481288151</v>
      </c>
      <c r="J78" s="50" t="s">
        <v>3</v>
      </c>
      <c r="K78" s="51"/>
      <c r="L78" s="51"/>
      <c r="M78" s="43"/>
    </row>
    <row r="79" spans="1:13" hidden="1" x14ac:dyDescent="0.25">
      <c r="A79" s="44">
        <v>11626</v>
      </c>
      <c r="B79" s="45" t="s">
        <v>149</v>
      </c>
      <c r="C79" s="45" t="s">
        <v>15</v>
      </c>
      <c r="D79" s="45" t="s">
        <v>151</v>
      </c>
      <c r="E79" s="45" t="s">
        <v>46</v>
      </c>
      <c r="F79" s="46">
        <v>4.8847173394077599</v>
      </c>
      <c r="G79" s="47">
        <v>45180736</v>
      </c>
      <c r="H79" s="48">
        <v>41180736</v>
      </c>
      <c r="I79" s="49">
        <v>1.1861656235108899</v>
      </c>
      <c r="J79" s="50" t="s">
        <v>3</v>
      </c>
      <c r="K79" s="51"/>
      <c r="L79" s="51"/>
      <c r="M79" s="43"/>
    </row>
    <row r="80" spans="1:13" hidden="1" x14ac:dyDescent="0.25">
      <c r="A80" s="44">
        <v>11633</v>
      </c>
      <c r="B80" s="45" t="s">
        <v>149</v>
      </c>
      <c r="C80" s="45" t="s">
        <v>15</v>
      </c>
      <c r="D80" s="45" t="s">
        <v>152</v>
      </c>
      <c r="E80" s="45" t="s">
        <v>46</v>
      </c>
      <c r="F80" s="46">
        <v>9.2185075866210706</v>
      </c>
      <c r="G80" s="47">
        <v>104752018</v>
      </c>
      <c r="H80" s="48">
        <v>104752018</v>
      </c>
      <c r="I80" s="49">
        <v>0.88003150322326695</v>
      </c>
      <c r="J80" s="50" t="s">
        <v>3</v>
      </c>
      <c r="K80" s="51"/>
      <c r="L80" s="51"/>
      <c r="M80" s="43"/>
    </row>
    <row r="81" spans="1:13" hidden="1" x14ac:dyDescent="0.25">
      <c r="A81" s="44">
        <v>11634</v>
      </c>
      <c r="B81" s="45" t="s">
        <v>149</v>
      </c>
      <c r="C81" s="45" t="s">
        <v>15</v>
      </c>
      <c r="D81" s="45" t="s">
        <v>153</v>
      </c>
      <c r="E81" s="45" t="s">
        <v>46</v>
      </c>
      <c r="F81" s="46">
        <v>10.3077084511451</v>
      </c>
      <c r="G81" s="47">
        <v>147449966</v>
      </c>
      <c r="H81" s="48">
        <v>146368600</v>
      </c>
      <c r="I81" s="49">
        <v>0.70422948987318201</v>
      </c>
      <c r="J81" s="50" t="s">
        <v>3</v>
      </c>
      <c r="K81" s="51"/>
      <c r="L81" s="51"/>
      <c r="M81" s="43"/>
    </row>
    <row r="82" spans="1:13" hidden="1" x14ac:dyDescent="0.25">
      <c r="A82" s="44">
        <v>11730</v>
      </c>
      <c r="B82" s="45" t="s">
        <v>154</v>
      </c>
      <c r="C82" s="45" t="s">
        <v>15</v>
      </c>
      <c r="D82" s="45" t="s">
        <v>155</v>
      </c>
      <c r="E82" s="45" t="s">
        <v>46</v>
      </c>
      <c r="F82" s="46">
        <v>1.25228392262282</v>
      </c>
      <c r="G82" s="47">
        <v>13541373</v>
      </c>
      <c r="H82" s="48">
        <v>13541373</v>
      </c>
      <c r="I82" s="49">
        <v>0.92478356708941101</v>
      </c>
      <c r="J82" s="50" t="s">
        <v>1</v>
      </c>
      <c r="K82" s="51"/>
      <c r="L82" s="51"/>
      <c r="M82" s="43"/>
    </row>
    <row r="83" spans="1:13" hidden="1" x14ac:dyDescent="0.25">
      <c r="A83" s="44">
        <v>11711</v>
      </c>
      <c r="B83" s="45" t="s">
        <v>154</v>
      </c>
      <c r="C83" s="45" t="s">
        <v>15</v>
      </c>
      <c r="D83" s="45" t="s">
        <v>156</v>
      </c>
      <c r="E83" s="45" t="s">
        <v>46</v>
      </c>
      <c r="F83" s="46">
        <v>0.50497862927152304</v>
      </c>
      <c r="G83" s="47">
        <v>16229302</v>
      </c>
      <c r="H83" s="48">
        <v>15656249</v>
      </c>
      <c r="I83" s="49">
        <v>0.32254126085470602</v>
      </c>
      <c r="J83" s="50" t="s">
        <v>1</v>
      </c>
      <c r="K83" s="51"/>
      <c r="L83" s="51"/>
      <c r="M83" s="43"/>
    </row>
    <row r="84" spans="1:13" hidden="1" x14ac:dyDescent="0.25">
      <c r="A84" s="44">
        <v>11565</v>
      </c>
      <c r="B84" s="45" t="s">
        <v>157</v>
      </c>
      <c r="C84" s="45" t="s">
        <v>21</v>
      </c>
      <c r="D84" s="45" t="s">
        <v>158</v>
      </c>
      <c r="E84" s="45" t="s">
        <v>40</v>
      </c>
      <c r="F84" s="46">
        <v>2.8202349905197002</v>
      </c>
      <c r="G84" s="47">
        <v>19272009</v>
      </c>
      <c r="H84" s="48">
        <v>19272009</v>
      </c>
      <c r="I84" s="49">
        <v>1.4633840148786199</v>
      </c>
      <c r="J84" s="50" t="s">
        <v>1</v>
      </c>
      <c r="K84" s="51"/>
      <c r="L84" s="51"/>
      <c r="M84" s="43"/>
    </row>
    <row r="85" spans="1:13" hidden="1" x14ac:dyDescent="0.25">
      <c r="A85" s="44">
        <v>11510</v>
      </c>
      <c r="B85" s="45" t="s">
        <v>159</v>
      </c>
      <c r="C85" s="45" t="s">
        <v>20</v>
      </c>
      <c r="D85" s="45" t="s">
        <v>160</v>
      </c>
      <c r="E85" s="45" t="s">
        <v>40</v>
      </c>
      <c r="F85" s="46">
        <v>1.00246258004166</v>
      </c>
      <c r="G85" s="47">
        <v>25258619</v>
      </c>
      <c r="H85" s="48">
        <v>25258619</v>
      </c>
      <c r="I85" s="49">
        <v>0.39687940977361702</v>
      </c>
      <c r="J85" s="50" t="s">
        <v>1</v>
      </c>
      <c r="K85" s="51"/>
      <c r="L85" s="51"/>
      <c r="M85" s="43"/>
    </row>
    <row r="86" spans="1:13" hidden="1" x14ac:dyDescent="0.25">
      <c r="A86" s="52">
        <v>11640</v>
      </c>
      <c r="B86" s="53" t="s">
        <v>161</v>
      </c>
      <c r="C86" s="53" t="s">
        <v>15</v>
      </c>
      <c r="D86" s="53" t="s">
        <v>162</v>
      </c>
      <c r="E86" s="53" t="s">
        <v>46</v>
      </c>
      <c r="F86" s="54">
        <v>10.8071126256706</v>
      </c>
      <c r="G86" s="55">
        <v>16803447</v>
      </c>
      <c r="H86" s="56">
        <v>16803447</v>
      </c>
      <c r="I86" s="57">
        <v>6.43148553131428</v>
      </c>
      <c r="J86" s="58" t="s">
        <v>3</v>
      </c>
      <c r="K86" s="60"/>
      <c r="L86" s="60">
        <f>H86</f>
        <v>16803447</v>
      </c>
      <c r="M86" s="43"/>
    </row>
    <row r="87" spans="1:13" hidden="1" x14ac:dyDescent="0.25">
      <c r="A87" s="44">
        <v>11641</v>
      </c>
      <c r="B87" s="45" t="s">
        <v>161</v>
      </c>
      <c r="C87" s="45" t="s">
        <v>15</v>
      </c>
      <c r="D87" s="45" t="s">
        <v>163</v>
      </c>
      <c r="E87" s="45" t="s">
        <v>46</v>
      </c>
      <c r="F87" s="46">
        <v>7.0136384896660697</v>
      </c>
      <c r="G87" s="47">
        <v>32526091</v>
      </c>
      <c r="H87" s="48">
        <v>32526091</v>
      </c>
      <c r="I87" s="49">
        <v>2.1563115253124199</v>
      </c>
      <c r="J87" s="50" t="s">
        <v>3</v>
      </c>
      <c r="K87" s="51"/>
      <c r="L87" s="51"/>
      <c r="M87" s="43"/>
    </row>
    <row r="88" spans="1:13" hidden="1" x14ac:dyDescent="0.25">
      <c r="A88" s="44">
        <v>11637</v>
      </c>
      <c r="B88" s="45" t="s">
        <v>161</v>
      </c>
      <c r="C88" s="45" t="s">
        <v>15</v>
      </c>
      <c r="D88" s="45" t="s">
        <v>164</v>
      </c>
      <c r="E88" s="45" t="s">
        <v>46</v>
      </c>
      <c r="F88" s="46">
        <v>5.3609801894821496</v>
      </c>
      <c r="G88" s="47">
        <v>57472613</v>
      </c>
      <c r="H88" s="48">
        <v>51472613</v>
      </c>
      <c r="I88" s="49">
        <v>1.0415208937386</v>
      </c>
      <c r="J88" s="50" t="s">
        <v>3</v>
      </c>
      <c r="K88" s="51"/>
      <c r="L88" s="51"/>
      <c r="M88" s="43"/>
    </row>
    <row r="89" spans="1:13" hidden="1" x14ac:dyDescent="0.25">
      <c r="A89" s="44">
        <v>11639</v>
      </c>
      <c r="B89" s="45" t="s">
        <v>161</v>
      </c>
      <c r="C89" s="45" t="s">
        <v>15</v>
      </c>
      <c r="D89" s="45" t="s">
        <v>165</v>
      </c>
      <c r="E89" s="45" t="s">
        <v>46</v>
      </c>
      <c r="F89" s="46">
        <v>4.4516959398660303</v>
      </c>
      <c r="G89" s="47">
        <v>71639895</v>
      </c>
      <c r="H89" s="48">
        <v>71639895</v>
      </c>
      <c r="I89" s="49">
        <v>0.62139900398598202</v>
      </c>
      <c r="J89" s="50" t="s">
        <v>3</v>
      </c>
      <c r="K89" s="51"/>
      <c r="L89" s="51"/>
      <c r="M89" s="43"/>
    </row>
    <row r="90" spans="1:13" hidden="1" x14ac:dyDescent="0.25">
      <c r="A90" s="44">
        <v>11769</v>
      </c>
      <c r="B90" s="45" t="s">
        <v>166</v>
      </c>
      <c r="C90" s="45" t="s">
        <v>15</v>
      </c>
      <c r="D90" s="45" t="s">
        <v>167</v>
      </c>
      <c r="E90" s="45" t="s">
        <v>40</v>
      </c>
      <c r="F90" s="46">
        <v>2.12201832685236</v>
      </c>
      <c r="G90" s="47">
        <v>6370284</v>
      </c>
      <c r="H90" s="48">
        <v>6370284</v>
      </c>
      <c r="I90" s="49">
        <v>3.3311204443198399</v>
      </c>
      <c r="J90" s="50" t="s">
        <v>1</v>
      </c>
      <c r="K90" s="51"/>
      <c r="L90" s="51"/>
      <c r="M90" s="43"/>
    </row>
    <row r="91" spans="1:13" hidden="1" x14ac:dyDescent="0.25">
      <c r="A91" s="44">
        <v>11780</v>
      </c>
      <c r="B91" s="45" t="s">
        <v>166</v>
      </c>
      <c r="C91" s="45" t="s">
        <v>15</v>
      </c>
      <c r="D91" s="45" t="s">
        <v>168</v>
      </c>
      <c r="E91" s="45" t="s">
        <v>40</v>
      </c>
      <c r="F91" s="46">
        <v>11.128969367527199</v>
      </c>
      <c r="G91" s="47">
        <v>64804111</v>
      </c>
      <c r="H91" s="48">
        <v>64804111</v>
      </c>
      <c r="I91" s="49">
        <v>1.71732459496701</v>
      </c>
      <c r="J91" s="50" t="s">
        <v>55</v>
      </c>
      <c r="K91" s="51"/>
      <c r="L91" s="51"/>
      <c r="M91" s="43"/>
    </row>
    <row r="92" spans="1:13" hidden="1" x14ac:dyDescent="0.25">
      <c r="A92" s="44">
        <v>11767</v>
      </c>
      <c r="B92" s="45" t="s">
        <v>166</v>
      </c>
      <c r="C92" s="45" t="s">
        <v>15</v>
      </c>
      <c r="D92" s="45" t="s">
        <v>169</v>
      </c>
      <c r="E92" s="45" t="s">
        <v>40</v>
      </c>
      <c r="F92" s="46">
        <v>0.23563875689797201</v>
      </c>
      <c r="G92" s="47">
        <v>5481489</v>
      </c>
      <c r="H92" s="48">
        <v>5481489</v>
      </c>
      <c r="I92" s="49">
        <v>0.42988092632854302</v>
      </c>
      <c r="J92" s="50" t="s">
        <v>1</v>
      </c>
      <c r="K92" s="51"/>
      <c r="L92" s="51"/>
      <c r="M92" s="43"/>
    </row>
    <row r="93" spans="1:13" x14ac:dyDescent="0.25">
      <c r="A93" s="44">
        <v>11500</v>
      </c>
      <c r="B93" s="45" t="s">
        <v>106</v>
      </c>
      <c r="C93" s="45" t="s">
        <v>19</v>
      </c>
      <c r="D93" s="45" t="s">
        <v>109</v>
      </c>
      <c r="E93" s="45" t="s">
        <v>46</v>
      </c>
      <c r="F93" s="46">
        <v>4.9303838363988497</v>
      </c>
      <c r="G93" s="47">
        <v>11099490</v>
      </c>
      <c r="H93" s="48">
        <v>11099490</v>
      </c>
      <c r="I93" s="49">
        <v>4.4419913314925701</v>
      </c>
      <c r="J93" s="50" t="s">
        <v>1</v>
      </c>
      <c r="K93" s="51"/>
      <c r="L93" s="51"/>
      <c r="M93" s="43"/>
    </row>
    <row r="94" spans="1:13" x14ac:dyDescent="0.25">
      <c r="A94" s="44">
        <v>11741</v>
      </c>
      <c r="B94" s="45" t="s">
        <v>300</v>
      </c>
      <c r="C94" s="45" t="s">
        <v>19</v>
      </c>
      <c r="D94" s="45" t="s">
        <v>301</v>
      </c>
      <c r="E94" s="45" t="s">
        <v>40</v>
      </c>
      <c r="F94" s="46">
        <v>1.6417727922863099</v>
      </c>
      <c r="G94" s="47">
        <v>11149224</v>
      </c>
      <c r="H94" s="48">
        <v>11149224</v>
      </c>
      <c r="I94" s="49">
        <v>1.4725444499871101</v>
      </c>
      <c r="J94" s="50" t="s">
        <v>1</v>
      </c>
      <c r="K94" s="51"/>
      <c r="L94" s="51"/>
      <c r="M94" s="43"/>
    </row>
    <row r="95" spans="1:13" x14ac:dyDescent="0.25">
      <c r="A95" s="44">
        <v>11541</v>
      </c>
      <c r="B95" s="45" t="s">
        <v>106</v>
      </c>
      <c r="C95" s="45" t="s">
        <v>19</v>
      </c>
      <c r="D95" s="45" t="s">
        <v>110</v>
      </c>
      <c r="E95" s="45" t="s">
        <v>49</v>
      </c>
      <c r="F95" s="46">
        <v>4.5663993586369802</v>
      </c>
      <c r="G95" s="47">
        <v>11305167</v>
      </c>
      <c r="H95" s="48">
        <v>11305167</v>
      </c>
      <c r="I95" s="49">
        <v>4.0392144217214803</v>
      </c>
      <c r="J95" s="50" t="s">
        <v>1</v>
      </c>
      <c r="K95" s="51"/>
      <c r="L95" s="51"/>
      <c r="M95" s="43"/>
    </row>
    <row r="96" spans="1:13" x14ac:dyDescent="0.25">
      <c r="A96" s="44">
        <v>11676</v>
      </c>
      <c r="B96" s="45" t="s">
        <v>106</v>
      </c>
      <c r="C96" s="45" t="s">
        <v>19</v>
      </c>
      <c r="D96" s="45" t="s">
        <v>115</v>
      </c>
      <c r="E96" s="45" t="s">
        <v>46</v>
      </c>
      <c r="F96" s="46">
        <v>3.5249174978230902</v>
      </c>
      <c r="G96" s="47">
        <v>11685069</v>
      </c>
      <c r="H96" s="48">
        <v>11685069</v>
      </c>
      <c r="I96" s="49">
        <v>3.0165996433765998</v>
      </c>
      <c r="J96" s="50" t="s">
        <v>1</v>
      </c>
      <c r="K96" s="51"/>
      <c r="L96" s="51"/>
      <c r="M96" s="43"/>
    </row>
    <row r="97" spans="1:13" hidden="1" x14ac:dyDescent="0.25">
      <c r="A97" s="44">
        <v>11609</v>
      </c>
      <c r="B97" s="45" t="s">
        <v>175</v>
      </c>
      <c r="C97" s="45" t="s">
        <v>13</v>
      </c>
      <c r="D97" s="45" t="s">
        <v>176</v>
      </c>
      <c r="E97" s="45" t="s">
        <v>40</v>
      </c>
      <c r="F97" s="46">
        <v>1.36630002726925</v>
      </c>
      <c r="G97" s="47">
        <v>6583246</v>
      </c>
      <c r="H97" s="48">
        <v>6583246</v>
      </c>
      <c r="I97" s="49">
        <v>2.0754199786385801</v>
      </c>
      <c r="J97" s="50" t="s">
        <v>1</v>
      </c>
      <c r="K97" s="51"/>
      <c r="L97" s="51"/>
      <c r="M97" s="43"/>
    </row>
    <row r="98" spans="1:13" x14ac:dyDescent="0.25">
      <c r="A98" s="44">
        <v>11591</v>
      </c>
      <c r="B98" s="45" t="s">
        <v>319</v>
      </c>
      <c r="C98" s="45" t="s">
        <v>19</v>
      </c>
      <c r="D98" s="45" t="s">
        <v>323</v>
      </c>
      <c r="E98" s="45" t="s">
        <v>46</v>
      </c>
      <c r="F98" s="46">
        <v>3.8009790119144</v>
      </c>
      <c r="G98" s="47">
        <v>44498551</v>
      </c>
      <c r="H98" s="48">
        <v>11697475</v>
      </c>
      <c r="I98" s="49">
        <v>3.24940126985901</v>
      </c>
      <c r="J98" s="50" t="s">
        <v>3</v>
      </c>
      <c r="K98" s="51"/>
      <c r="L98" s="51"/>
      <c r="M98" s="43"/>
    </row>
    <row r="99" spans="1:13" hidden="1" x14ac:dyDescent="0.25">
      <c r="A99" s="44">
        <v>11771</v>
      </c>
      <c r="B99" s="45" t="s">
        <v>179</v>
      </c>
      <c r="C99" s="45" t="s">
        <v>14</v>
      </c>
      <c r="D99" s="45" t="s">
        <v>180</v>
      </c>
      <c r="E99" s="45" t="s">
        <v>49</v>
      </c>
      <c r="F99" s="46">
        <v>6.0450214003829101</v>
      </c>
      <c r="G99" s="47">
        <v>14759609</v>
      </c>
      <c r="H99" s="48">
        <v>14759609</v>
      </c>
      <c r="I99" s="49">
        <v>4.0956514501047501</v>
      </c>
      <c r="J99" s="50" t="s">
        <v>1</v>
      </c>
      <c r="K99" s="51"/>
      <c r="L99" s="51"/>
      <c r="M99" s="43"/>
    </row>
    <row r="100" spans="1:13" hidden="1" x14ac:dyDescent="0.25">
      <c r="A100" s="44">
        <v>11650</v>
      </c>
      <c r="B100" s="45" t="s">
        <v>179</v>
      </c>
      <c r="C100" s="45" t="s">
        <v>14</v>
      </c>
      <c r="D100" s="45" t="s">
        <v>181</v>
      </c>
      <c r="E100" s="45" t="s">
        <v>49</v>
      </c>
      <c r="F100" s="46">
        <v>7.70021451426814</v>
      </c>
      <c r="G100" s="47">
        <v>25449154</v>
      </c>
      <c r="H100" s="48">
        <v>25449154</v>
      </c>
      <c r="I100" s="49">
        <v>3.0257251436602299</v>
      </c>
      <c r="J100" s="50" t="s">
        <v>1</v>
      </c>
      <c r="K100" s="51"/>
      <c r="L100" s="51"/>
      <c r="M100" s="43"/>
    </row>
    <row r="101" spans="1:13" hidden="1" x14ac:dyDescent="0.25">
      <c r="A101" s="44">
        <v>11519</v>
      </c>
      <c r="B101" s="45" t="s">
        <v>182</v>
      </c>
      <c r="C101" s="45" t="s">
        <v>17</v>
      </c>
      <c r="D101" s="45" t="s">
        <v>183</v>
      </c>
      <c r="E101" s="45" t="s">
        <v>40</v>
      </c>
      <c r="F101" s="46">
        <v>1.6424851435324499</v>
      </c>
      <c r="G101" s="47">
        <v>13067830</v>
      </c>
      <c r="H101" s="48">
        <v>13067830</v>
      </c>
      <c r="I101" s="49">
        <v>1.25689203450952</v>
      </c>
      <c r="J101" s="50" t="s">
        <v>1</v>
      </c>
      <c r="K101" s="51"/>
      <c r="L101" s="51"/>
      <c r="M101" s="43"/>
    </row>
    <row r="102" spans="1:13" hidden="1" x14ac:dyDescent="0.25">
      <c r="A102" s="44">
        <v>11520</v>
      </c>
      <c r="B102" s="45" t="s">
        <v>182</v>
      </c>
      <c r="C102" s="45" t="s">
        <v>17</v>
      </c>
      <c r="D102" s="45" t="s">
        <v>184</v>
      </c>
      <c r="E102" s="45" t="s">
        <v>40</v>
      </c>
      <c r="F102" s="46">
        <v>0.54725511124038195</v>
      </c>
      <c r="G102" s="47">
        <v>4840684</v>
      </c>
      <c r="H102" s="48">
        <v>4840684</v>
      </c>
      <c r="I102" s="49">
        <v>1.1305326091114001</v>
      </c>
      <c r="J102" s="50" t="s">
        <v>1</v>
      </c>
      <c r="K102" s="51"/>
      <c r="L102" s="51"/>
      <c r="M102" s="43"/>
    </row>
    <row r="103" spans="1:13" hidden="1" x14ac:dyDescent="0.25">
      <c r="A103" s="44">
        <v>11534</v>
      </c>
      <c r="B103" s="45" t="s">
        <v>182</v>
      </c>
      <c r="C103" s="45" t="s">
        <v>17</v>
      </c>
      <c r="D103" s="45" t="s">
        <v>185</v>
      </c>
      <c r="E103" s="45" t="s">
        <v>40</v>
      </c>
      <c r="F103" s="46">
        <v>1.1124683032956399</v>
      </c>
      <c r="G103" s="47">
        <v>14558137</v>
      </c>
      <c r="H103" s="48">
        <v>14558137</v>
      </c>
      <c r="I103" s="49">
        <v>0.76415567685319097</v>
      </c>
      <c r="J103" s="50" t="s">
        <v>1</v>
      </c>
      <c r="K103" s="51"/>
      <c r="L103" s="51"/>
      <c r="M103" s="43"/>
    </row>
    <row r="104" spans="1:13" hidden="1" x14ac:dyDescent="0.25">
      <c r="A104" s="44">
        <v>11518</v>
      </c>
      <c r="B104" s="45" t="s">
        <v>182</v>
      </c>
      <c r="C104" s="45" t="s">
        <v>17</v>
      </c>
      <c r="D104" s="45" t="s">
        <v>186</v>
      </c>
      <c r="E104" s="45" t="s">
        <v>40</v>
      </c>
      <c r="F104" s="46">
        <v>0.32195606520679598</v>
      </c>
      <c r="G104" s="47">
        <v>13468068</v>
      </c>
      <c r="H104" s="48">
        <v>13468068</v>
      </c>
      <c r="I104" s="49">
        <v>0.239051410496885</v>
      </c>
      <c r="J104" s="50" t="s">
        <v>1</v>
      </c>
      <c r="K104" s="51"/>
      <c r="L104" s="51"/>
      <c r="M104" s="43"/>
    </row>
    <row r="105" spans="1:13" hidden="1" x14ac:dyDescent="0.25">
      <c r="A105" s="44">
        <v>11797</v>
      </c>
      <c r="B105" s="45" t="s">
        <v>187</v>
      </c>
      <c r="C105" s="45" t="s">
        <v>16</v>
      </c>
      <c r="D105" s="45" t="s">
        <v>188</v>
      </c>
      <c r="E105" s="45" t="s">
        <v>53</v>
      </c>
      <c r="F105" s="46">
        <v>8.6486800051198798E-2</v>
      </c>
      <c r="G105" s="47">
        <v>8029972</v>
      </c>
      <c r="H105" s="48">
        <v>8029972</v>
      </c>
      <c r="I105" s="49">
        <v>0.1077049833439</v>
      </c>
      <c r="J105" s="50" t="s">
        <v>1</v>
      </c>
      <c r="K105" s="51"/>
      <c r="L105" s="51"/>
      <c r="M105" s="43"/>
    </row>
    <row r="106" spans="1:13" x14ac:dyDescent="0.25">
      <c r="A106" s="44">
        <v>11521</v>
      </c>
      <c r="B106" s="45" t="s">
        <v>81</v>
      </c>
      <c r="C106" s="45" t="s">
        <v>19</v>
      </c>
      <c r="D106" s="45" t="s">
        <v>83</v>
      </c>
      <c r="E106" s="45" t="s">
        <v>40</v>
      </c>
      <c r="F106" s="46">
        <v>8.0921800249927607</v>
      </c>
      <c r="G106" s="47">
        <v>11728594</v>
      </c>
      <c r="H106" s="48">
        <v>11728594</v>
      </c>
      <c r="I106" s="49">
        <v>6.8995312012614303</v>
      </c>
      <c r="J106" s="50" t="s">
        <v>1</v>
      </c>
      <c r="K106" s="51"/>
      <c r="L106" s="51"/>
      <c r="M106" s="43"/>
    </row>
    <row r="107" spans="1:13" x14ac:dyDescent="0.25">
      <c r="A107" s="34">
        <v>11689</v>
      </c>
      <c r="B107" s="35" t="s">
        <v>189</v>
      </c>
      <c r="C107" s="35" t="s">
        <v>19</v>
      </c>
      <c r="D107" s="35" t="s">
        <v>192</v>
      </c>
      <c r="E107" s="35" t="s">
        <v>46</v>
      </c>
      <c r="F107" s="36">
        <v>16.146731577431598</v>
      </c>
      <c r="G107" s="37">
        <v>14460668</v>
      </c>
      <c r="H107" s="38">
        <v>11960668</v>
      </c>
      <c r="I107" s="39">
        <v>13.4998576813867</v>
      </c>
      <c r="J107" s="40" t="s">
        <v>55</v>
      </c>
      <c r="K107" s="41">
        <f>H107</f>
        <v>11960668</v>
      </c>
      <c r="L107" s="42"/>
      <c r="M107" s="43"/>
    </row>
    <row r="108" spans="1:13" x14ac:dyDescent="0.25">
      <c r="A108" s="44">
        <v>11687</v>
      </c>
      <c r="B108" s="45" t="s">
        <v>189</v>
      </c>
      <c r="C108" s="45" t="s">
        <v>19</v>
      </c>
      <c r="D108" s="45" t="s">
        <v>190</v>
      </c>
      <c r="E108" s="45" t="s">
        <v>46</v>
      </c>
      <c r="F108" s="46">
        <v>2.4614216642776898</v>
      </c>
      <c r="G108" s="47">
        <v>14678529</v>
      </c>
      <c r="H108" s="48">
        <v>12178529</v>
      </c>
      <c r="I108" s="49">
        <v>2.0211157392470702</v>
      </c>
      <c r="J108" s="50" t="s">
        <v>1</v>
      </c>
      <c r="K108" s="51"/>
      <c r="L108" s="51"/>
      <c r="M108" s="43"/>
    </row>
    <row r="109" spans="1:13" hidden="1" x14ac:dyDescent="0.25">
      <c r="A109" s="34">
        <v>11736</v>
      </c>
      <c r="B109" s="35" t="s">
        <v>193</v>
      </c>
      <c r="C109" s="35" t="s">
        <v>21</v>
      </c>
      <c r="D109" s="35" t="s">
        <v>194</v>
      </c>
      <c r="E109" s="35" t="s">
        <v>49</v>
      </c>
      <c r="F109" s="36">
        <v>12.297952836299</v>
      </c>
      <c r="G109" s="37">
        <v>12347319</v>
      </c>
      <c r="H109" s="38">
        <v>12347319</v>
      </c>
      <c r="I109" s="39">
        <v>9.9600187184756503</v>
      </c>
      <c r="J109" s="40" t="s">
        <v>1</v>
      </c>
      <c r="K109" s="41">
        <f>H109</f>
        <v>12347319</v>
      </c>
      <c r="L109" s="42"/>
      <c r="M109" s="43"/>
    </row>
    <row r="110" spans="1:13" hidden="1" x14ac:dyDescent="0.25">
      <c r="A110" s="44">
        <v>11611</v>
      </c>
      <c r="B110" s="45" t="s">
        <v>193</v>
      </c>
      <c r="C110" s="45" t="s">
        <v>21</v>
      </c>
      <c r="D110" s="45" t="s">
        <v>195</v>
      </c>
      <c r="E110" s="45" t="s">
        <v>49</v>
      </c>
      <c r="F110" s="46">
        <v>1.1864280249596899</v>
      </c>
      <c r="G110" s="47">
        <v>2639058</v>
      </c>
      <c r="H110" s="48">
        <v>2639058</v>
      </c>
      <c r="I110" s="49">
        <v>4.4956496786341704</v>
      </c>
      <c r="J110" s="50" t="s">
        <v>1</v>
      </c>
      <c r="K110" s="51"/>
      <c r="L110" s="51"/>
      <c r="M110" s="43"/>
    </row>
    <row r="111" spans="1:13" hidden="1" x14ac:dyDescent="0.25">
      <c r="A111" s="44">
        <v>11610</v>
      </c>
      <c r="B111" s="45" t="s">
        <v>193</v>
      </c>
      <c r="C111" s="45" t="s">
        <v>21</v>
      </c>
      <c r="D111" s="45" t="s">
        <v>196</v>
      </c>
      <c r="E111" s="45" t="s">
        <v>49</v>
      </c>
      <c r="F111" s="46">
        <v>3.7503725381008</v>
      </c>
      <c r="G111" s="47">
        <v>14409643</v>
      </c>
      <c r="H111" s="48">
        <v>14409643</v>
      </c>
      <c r="I111" s="49">
        <v>2.6026824801286201</v>
      </c>
      <c r="J111" s="50" t="s">
        <v>1</v>
      </c>
      <c r="K111" s="51"/>
      <c r="L111" s="51"/>
      <c r="M111" s="43"/>
    </row>
    <row r="112" spans="1:13" hidden="1" x14ac:dyDescent="0.25">
      <c r="A112" s="52">
        <v>11614</v>
      </c>
      <c r="B112" s="53" t="s">
        <v>197</v>
      </c>
      <c r="C112" s="53" t="s">
        <v>21</v>
      </c>
      <c r="D112" s="53" t="s">
        <v>198</v>
      </c>
      <c r="E112" s="53" t="s">
        <v>49</v>
      </c>
      <c r="F112" s="54">
        <v>5.9350599965908302</v>
      </c>
      <c r="G112" s="55">
        <v>10507440</v>
      </c>
      <c r="H112" s="56">
        <v>10507440</v>
      </c>
      <c r="I112" s="57">
        <v>5.64843577178726</v>
      </c>
      <c r="J112" s="58" t="s">
        <v>3</v>
      </c>
      <c r="K112" s="59"/>
      <c r="L112" s="60">
        <f>H112</f>
        <v>10507440</v>
      </c>
      <c r="M112" s="43"/>
    </row>
    <row r="113" spans="1:13" hidden="1" x14ac:dyDescent="0.25">
      <c r="A113" s="44">
        <v>11613</v>
      </c>
      <c r="B113" s="45" t="s">
        <v>197</v>
      </c>
      <c r="C113" s="45" t="s">
        <v>21</v>
      </c>
      <c r="D113" s="45" t="s">
        <v>199</v>
      </c>
      <c r="E113" s="45" t="s">
        <v>49</v>
      </c>
      <c r="F113" s="46">
        <v>1.4583377185081201</v>
      </c>
      <c r="G113" s="47">
        <v>8043093</v>
      </c>
      <c r="H113" s="48">
        <v>8043093</v>
      </c>
      <c r="I113" s="49">
        <v>1.8131553601433099</v>
      </c>
      <c r="J113" s="50" t="s">
        <v>3</v>
      </c>
      <c r="K113" s="51"/>
      <c r="L113" s="51"/>
      <c r="M113" s="43"/>
    </row>
    <row r="114" spans="1:13" x14ac:dyDescent="0.25">
      <c r="A114" s="44">
        <v>11505</v>
      </c>
      <c r="B114" s="45" t="s">
        <v>200</v>
      </c>
      <c r="C114" s="45" t="s">
        <v>19</v>
      </c>
      <c r="D114" s="45" t="s">
        <v>203</v>
      </c>
      <c r="E114" s="45" t="s">
        <v>46</v>
      </c>
      <c r="F114" s="46">
        <v>4.9535528051348701</v>
      </c>
      <c r="G114" s="47">
        <v>14388823</v>
      </c>
      <c r="H114" s="48">
        <v>12388823</v>
      </c>
      <c r="I114" s="49">
        <v>3.9984046952118599</v>
      </c>
      <c r="J114" s="50" t="s">
        <v>1</v>
      </c>
      <c r="K114" s="51"/>
      <c r="L114" s="51"/>
      <c r="M114" s="43"/>
    </row>
    <row r="115" spans="1:13" x14ac:dyDescent="0.25">
      <c r="A115" s="44">
        <v>11503</v>
      </c>
      <c r="B115" s="45" t="s">
        <v>200</v>
      </c>
      <c r="C115" s="45" t="s">
        <v>19</v>
      </c>
      <c r="D115" s="45" t="s">
        <v>201</v>
      </c>
      <c r="E115" s="45" t="s">
        <v>46</v>
      </c>
      <c r="F115" s="46">
        <v>4.0428720267199703</v>
      </c>
      <c r="G115" s="47">
        <v>15537079</v>
      </c>
      <c r="H115" s="48">
        <v>13037079</v>
      </c>
      <c r="I115" s="49">
        <v>3.1010566298784901</v>
      </c>
      <c r="J115" s="50" t="s">
        <v>55</v>
      </c>
      <c r="K115" s="51"/>
      <c r="L115" s="51"/>
      <c r="M115" s="43"/>
    </row>
    <row r="116" spans="1:13" x14ac:dyDescent="0.25">
      <c r="A116" s="44">
        <v>11688</v>
      </c>
      <c r="B116" s="45" t="s">
        <v>189</v>
      </c>
      <c r="C116" s="45" t="s">
        <v>19</v>
      </c>
      <c r="D116" s="45" t="s">
        <v>191</v>
      </c>
      <c r="E116" s="45" t="s">
        <v>46</v>
      </c>
      <c r="F116" s="46">
        <v>4.5530493022077296</v>
      </c>
      <c r="G116" s="47">
        <v>13733044</v>
      </c>
      <c r="H116" s="48">
        <v>13733044</v>
      </c>
      <c r="I116" s="49">
        <v>3.3153970104572101</v>
      </c>
      <c r="J116" s="50" t="s">
        <v>1</v>
      </c>
      <c r="K116" s="51"/>
      <c r="L116" s="51"/>
      <c r="M116" s="43"/>
    </row>
    <row r="117" spans="1:13" x14ac:dyDescent="0.25">
      <c r="A117" s="44">
        <v>11476</v>
      </c>
      <c r="B117" s="45" t="s">
        <v>106</v>
      </c>
      <c r="C117" s="45" t="s">
        <v>19</v>
      </c>
      <c r="D117" s="45" t="s">
        <v>108</v>
      </c>
      <c r="E117" s="45" t="s">
        <v>46</v>
      </c>
      <c r="F117" s="46">
        <v>6.6454968107226797</v>
      </c>
      <c r="G117" s="47">
        <v>13961014</v>
      </c>
      <c r="H117" s="48">
        <v>13961014</v>
      </c>
      <c r="I117" s="49">
        <v>4.7600387842335001</v>
      </c>
      <c r="J117" s="50" t="s">
        <v>1</v>
      </c>
      <c r="K117" s="51"/>
      <c r="L117" s="51"/>
      <c r="M117" s="43"/>
    </row>
    <row r="118" spans="1:13" x14ac:dyDescent="0.25">
      <c r="A118" s="34">
        <v>11596</v>
      </c>
      <c r="B118" s="35" t="s">
        <v>170</v>
      </c>
      <c r="C118" s="35" t="s">
        <v>19</v>
      </c>
      <c r="D118" s="35" t="s">
        <v>172</v>
      </c>
      <c r="E118" s="35" t="s">
        <v>46</v>
      </c>
      <c r="F118" s="36">
        <v>25.724051556195001</v>
      </c>
      <c r="G118" s="37">
        <v>21937569</v>
      </c>
      <c r="H118" s="38">
        <v>14437569</v>
      </c>
      <c r="I118" s="39">
        <v>17.8174397339296</v>
      </c>
      <c r="J118" s="40" t="s">
        <v>55</v>
      </c>
      <c r="K118" s="41">
        <f>H118</f>
        <v>14437569</v>
      </c>
      <c r="L118" s="42"/>
      <c r="M118" s="43"/>
    </row>
    <row r="119" spans="1:13" x14ac:dyDescent="0.25">
      <c r="A119" s="44">
        <v>11544</v>
      </c>
      <c r="B119" s="45" t="s">
        <v>106</v>
      </c>
      <c r="C119" s="45" t="s">
        <v>19</v>
      </c>
      <c r="D119" s="45" t="s">
        <v>113</v>
      </c>
      <c r="E119" s="45" t="s">
        <v>46</v>
      </c>
      <c r="F119" s="46">
        <v>6.5474187618280704</v>
      </c>
      <c r="G119" s="47">
        <v>14651197</v>
      </c>
      <c r="H119" s="48">
        <v>14626197</v>
      </c>
      <c r="I119" s="49">
        <v>4.47650114505368</v>
      </c>
      <c r="J119" s="50" t="s">
        <v>1</v>
      </c>
      <c r="K119" s="51"/>
      <c r="L119" s="51"/>
      <c r="M119" s="43"/>
    </row>
    <row r="120" spans="1:13" x14ac:dyDescent="0.25">
      <c r="A120" s="52">
        <v>11590</v>
      </c>
      <c r="B120" s="53" t="s">
        <v>292</v>
      </c>
      <c r="C120" s="53" t="s">
        <v>19</v>
      </c>
      <c r="D120" s="53" t="s">
        <v>294</v>
      </c>
      <c r="E120" s="53" t="s">
        <v>46</v>
      </c>
      <c r="F120" s="54">
        <v>8.7501050420148392</v>
      </c>
      <c r="G120" s="55">
        <v>22293031</v>
      </c>
      <c r="H120" s="56">
        <v>14762577</v>
      </c>
      <c r="I120" s="57">
        <v>5.9272205943547904</v>
      </c>
      <c r="J120" s="58" t="s">
        <v>3</v>
      </c>
      <c r="K120" s="59"/>
      <c r="L120" s="60">
        <f>H120</f>
        <v>14762577</v>
      </c>
      <c r="M120" s="43"/>
    </row>
    <row r="121" spans="1:13" x14ac:dyDescent="0.25">
      <c r="A121" s="44">
        <v>11652</v>
      </c>
      <c r="B121" s="45" t="s">
        <v>200</v>
      </c>
      <c r="C121" s="45" t="s">
        <v>19</v>
      </c>
      <c r="D121" s="45" t="s">
        <v>207</v>
      </c>
      <c r="E121" s="45" t="s">
        <v>46</v>
      </c>
      <c r="F121" s="46">
        <v>11.4829621925919</v>
      </c>
      <c r="G121" s="47">
        <v>17349800</v>
      </c>
      <c r="H121" s="48">
        <v>14849800</v>
      </c>
      <c r="I121" s="49">
        <v>7.7327386177537196</v>
      </c>
      <c r="J121" s="50" t="s">
        <v>1</v>
      </c>
      <c r="K121" s="51"/>
      <c r="L121" s="51"/>
      <c r="M121" s="43"/>
    </row>
    <row r="122" spans="1:13" hidden="1" x14ac:dyDescent="0.25">
      <c r="A122" s="34">
        <v>11728</v>
      </c>
      <c r="B122" s="35" t="s">
        <v>209</v>
      </c>
      <c r="C122" s="35" t="s">
        <v>20</v>
      </c>
      <c r="D122" s="35" t="s">
        <v>210</v>
      </c>
      <c r="E122" s="35" t="s">
        <v>40</v>
      </c>
      <c r="F122" s="36">
        <v>5.4570023758922703</v>
      </c>
      <c r="G122" s="37">
        <v>17978683</v>
      </c>
      <c r="H122" s="38">
        <v>17978683</v>
      </c>
      <c r="I122" s="39">
        <v>3.0352625806307798</v>
      </c>
      <c r="J122" s="40" t="s">
        <v>1</v>
      </c>
      <c r="K122" s="41">
        <f>H122</f>
        <v>17978683</v>
      </c>
      <c r="L122" s="42"/>
      <c r="M122" s="43"/>
    </row>
    <row r="123" spans="1:13" hidden="1" x14ac:dyDescent="0.25">
      <c r="A123" s="44">
        <v>11784</v>
      </c>
      <c r="B123" s="45" t="s">
        <v>209</v>
      </c>
      <c r="C123" s="45" t="s">
        <v>20</v>
      </c>
      <c r="D123" s="45" t="s">
        <v>211</v>
      </c>
      <c r="E123" s="45" t="s">
        <v>40</v>
      </c>
      <c r="F123" s="46">
        <v>5.1090889289235104</v>
      </c>
      <c r="G123" s="47">
        <v>54026206</v>
      </c>
      <c r="H123" s="48">
        <v>54026206</v>
      </c>
      <c r="I123" s="49">
        <v>0.945668649936941</v>
      </c>
      <c r="J123" s="50" t="s">
        <v>1</v>
      </c>
      <c r="K123" s="51"/>
      <c r="L123" s="51"/>
      <c r="M123" s="43"/>
    </row>
    <row r="124" spans="1:13" hidden="1" x14ac:dyDescent="0.25">
      <c r="A124" s="44">
        <v>11726</v>
      </c>
      <c r="B124" s="45" t="s">
        <v>209</v>
      </c>
      <c r="C124" s="45" t="s">
        <v>20</v>
      </c>
      <c r="D124" s="45" t="s">
        <v>212</v>
      </c>
      <c r="E124" s="45" t="s">
        <v>40</v>
      </c>
      <c r="F124" s="46">
        <v>2.50741987099194</v>
      </c>
      <c r="G124" s="47">
        <v>36596261</v>
      </c>
      <c r="H124" s="48">
        <v>36596261</v>
      </c>
      <c r="I124" s="49">
        <v>0.68515739107662899</v>
      </c>
      <c r="J124" s="50" t="s">
        <v>1</v>
      </c>
      <c r="K124" s="51"/>
      <c r="L124" s="51"/>
      <c r="M124" s="43"/>
    </row>
    <row r="125" spans="1:13" x14ac:dyDescent="0.25">
      <c r="A125" s="44">
        <v>11774</v>
      </c>
      <c r="B125" s="45" t="s">
        <v>213</v>
      </c>
      <c r="C125" s="45" t="s">
        <v>19</v>
      </c>
      <c r="D125" s="45" t="s">
        <v>216</v>
      </c>
      <c r="E125" s="45" t="s">
        <v>49</v>
      </c>
      <c r="F125" s="46">
        <v>11.3604932931121</v>
      </c>
      <c r="G125" s="47">
        <v>14877683</v>
      </c>
      <c r="H125" s="48">
        <v>14877683</v>
      </c>
      <c r="I125" s="49">
        <v>7.6359291249263199</v>
      </c>
      <c r="J125" s="50" t="s">
        <v>1</v>
      </c>
      <c r="K125" s="51"/>
      <c r="L125" s="51"/>
      <c r="M125" s="43"/>
    </row>
    <row r="126" spans="1:13" x14ac:dyDescent="0.25">
      <c r="A126" s="44">
        <v>11452</v>
      </c>
      <c r="B126" s="45" t="s">
        <v>106</v>
      </c>
      <c r="C126" s="45" t="s">
        <v>19</v>
      </c>
      <c r="D126" s="45" t="s">
        <v>107</v>
      </c>
      <c r="E126" s="45" t="s">
        <v>46</v>
      </c>
      <c r="F126" s="46">
        <v>3.7097271479593501</v>
      </c>
      <c r="G126" s="47">
        <v>15019032</v>
      </c>
      <c r="H126" s="48">
        <v>14919032</v>
      </c>
      <c r="I126" s="49">
        <v>2.4865736248567298</v>
      </c>
      <c r="J126" s="50" t="s">
        <v>55</v>
      </c>
      <c r="K126" s="51"/>
      <c r="L126" s="51"/>
      <c r="M126" s="43"/>
    </row>
    <row r="127" spans="1:13" x14ac:dyDescent="0.25">
      <c r="A127" s="44">
        <v>11779</v>
      </c>
      <c r="B127" s="45" t="s">
        <v>286</v>
      </c>
      <c r="C127" s="45" t="s">
        <v>19</v>
      </c>
      <c r="D127" s="45" t="s">
        <v>288</v>
      </c>
      <c r="E127" s="45" t="s">
        <v>49</v>
      </c>
      <c r="F127" s="46">
        <v>6.9912935348328</v>
      </c>
      <c r="G127" s="47">
        <v>15240948</v>
      </c>
      <c r="H127" s="48">
        <v>15240948</v>
      </c>
      <c r="I127" s="49">
        <v>4.5871776052466</v>
      </c>
      <c r="J127" s="50" t="s">
        <v>1</v>
      </c>
      <c r="K127" s="51"/>
      <c r="L127" s="51"/>
      <c r="M127" s="43"/>
    </row>
    <row r="128" spans="1:13" x14ac:dyDescent="0.25">
      <c r="A128" s="34">
        <v>11740</v>
      </c>
      <c r="B128" s="35" t="s">
        <v>286</v>
      </c>
      <c r="C128" s="35" t="s">
        <v>19</v>
      </c>
      <c r="D128" s="35" t="s">
        <v>287</v>
      </c>
      <c r="E128" s="35" t="s">
        <v>49</v>
      </c>
      <c r="F128" s="36">
        <v>14.783777842673899</v>
      </c>
      <c r="G128" s="37">
        <v>20995240</v>
      </c>
      <c r="H128" s="38">
        <v>15743044</v>
      </c>
      <c r="I128" s="39">
        <v>9.3906730125850792</v>
      </c>
      <c r="J128" s="40" t="s">
        <v>1</v>
      </c>
      <c r="K128" s="41">
        <f>H128</f>
        <v>15743044</v>
      </c>
      <c r="L128" s="42"/>
      <c r="M128" s="43"/>
    </row>
    <row r="129" spans="1:13" hidden="1" x14ac:dyDescent="0.25">
      <c r="A129" s="34">
        <v>11807</v>
      </c>
      <c r="B129" s="35" t="s">
        <v>218</v>
      </c>
      <c r="C129" s="35" t="s">
        <v>16</v>
      </c>
      <c r="D129" s="35" t="s">
        <v>219</v>
      </c>
      <c r="E129" s="35" t="s">
        <v>53</v>
      </c>
      <c r="F129" s="36">
        <v>32.482152245244301</v>
      </c>
      <c r="G129" s="37">
        <v>15913234</v>
      </c>
      <c r="H129" s="38">
        <v>13910234</v>
      </c>
      <c r="I129" s="39">
        <v>23.351262275849798</v>
      </c>
      <c r="J129" s="40" t="s">
        <v>55</v>
      </c>
      <c r="K129" s="41">
        <f>H129</f>
        <v>13910234</v>
      </c>
      <c r="L129" s="42"/>
      <c r="M129" s="43"/>
    </row>
    <row r="130" spans="1:13" hidden="1" x14ac:dyDescent="0.25">
      <c r="A130" s="52">
        <v>11811</v>
      </c>
      <c r="B130" s="53" t="s">
        <v>218</v>
      </c>
      <c r="C130" s="53" t="s">
        <v>16</v>
      </c>
      <c r="D130" s="53" t="s">
        <v>220</v>
      </c>
      <c r="E130" s="53" t="s">
        <v>53</v>
      </c>
      <c r="F130" s="54">
        <v>10.8138596811183</v>
      </c>
      <c r="G130" s="55">
        <v>27334264</v>
      </c>
      <c r="H130" s="56">
        <v>27334264</v>
      </c>
      <c r="I130" s="57">
        <v>3.95615542497077</v>
      </c>
      <c r="J130" s="58" t="s">
        <v>55</v>
      </c>
      <c r="K130" s="60"/>
      <c r="L130" s="60">
        <f>H130</f>
        <v>27334264</v>
      </c>
      <c r="M130" s="43"/>
    </row>
    <row r="131" spans="1:13" hidden="1" x14ac:dyDescent="0.25">
      <c r="A131" s="44">
        <v>11815</v>
      </c>
      <c r="B131" s="45" t="s">
        <v>218</v>
      </c>
      <c r="C131" s="45" t="s">
        <v>16</v>
      </c>
      <c r="D131" s="45" t="s">
        <v>221</v>
      </c>
      <c r="E131" s="45" t="s">
        <v>53</v>
      </c>
      <c r="F131" s="46">
        <v>0.32222313878945003</v>
      </c>
      <c r="G131" s="47">
        <v>5965843</v>
      </c>
      <c r="H131" s="48">
        <v>5965843</v>
      </c>
      <c r="I131" s="49">
        <v>0.54011333987409704</v>
      </c>
      <c r="J131" s="50" t="s">
        <v>1</v>
      </c>
      <c r="K131" s="51"/>
      <c r="L131" s="51"/>
      <c r="M131" s="43"/>
    </row>
    <row r="132" spans="1:13" hidden="1" x14ac:dyDescent="0.25">
      <c r="A132" s="44">
        <v>11808</v>
      </c>
      <c r="B132" s="45" t="s">
        <v>218</v>
      </c>
      <c r="C132" s="45" t="s">
        <v>16</v>
      </c>
      <c r="D132" s="45" t="s">
        <v>222</v>
      </c>
      <c r="E132" s="45" t="s">
        <v>53</v>
      </c>
      <c r="F132" s="46">
        <v>0.26663887697649302</v>
      </c>
      <c r="G132" s="47">
        <v>7008507</v>
      </c>
      <c r="H132" s="48">
        <v>7008507</v>
      </c>
      <c r="I132" s="49">
        <v>0.38045032554935498</v>
      </c>
      <c r="J132" s="50" t="s">
        <v>1</v>
      </c>
      <c r="K132" s="51"/>
      <c r="L132" s="51"/>
      <c r="M132" s="43"/>
    </row>
    <row r="133" spans="1:13" hidden="1" x14ac:dyDescent="0.25">
      <c r="A133" s="44">
        <v>11537</v>
      </c>
      <c r="B133" s="45" t="s">
        <v>223</v>
      </c>
      <c r="C133" s="45" t="s">
        <v>16</v>
      </c>
      <c r="D133" s="45" t="s">
        <v>224</v>
      </c>
      <c r="E133" s="45" t="s">
        <v>53</v>
      </c>
      <c r="F133" s="46">
        <v>3.6663509219384398</v>
      </c>
      <c r="G133" s="47">
        <v>37178776</v>
      </c>
      <c r="H133" s="48">
        <v>37178776</v>
      </c>
      <c r="I133" s="49">
        <v>0.98614083528151597</v>
      </c>
      <c r="J133" s="50" t="s">
        <v>55</v>
      </c>
      <c r="K133" s="51"/>
      <c r="L133" s="51"/>
      <c r="M133" s="43"/>
    </row>
    <row r="134" spans="1:13" hidden="1" x14ac:dyDescent="0.25">
      <c r="A134" s="44">
        <v>11817</v>
      </c>
      <c r="B134" s="45" t="s">
        <v>225</v>
      </c>
      <c r="C134" s="45" t="s">
        <v>15</v>
      </c>
      <c r="D134" s="45" t="s">
        <v>226</v>
      </c>
      <c r="E134" s="45" t="s">
        <v>40</v>
      </c>
      <c r="F134" s="46">
        <v>0.84289582963826504</v>
      </c>
      <c r="G134" s="47">
        <v>4844570</v>
      </c>
      <c r="H134" s="48">
        <v>4844570</v>
      </c>
      <c r="I134" s="49">
        <v>1.7398774909605199</v>
      </c>
      <c r="J134" s="50" t="s">
        <v>1</v>
      </c>
      <c r="K134" s="51"/>
      <c r="L134" s="51"/>
      <c r="M134" s="43"/>
    </row>
    <row r="135" spans="1:13" hidden="1" x14ac:dyDescent="0.25">
      <c r="A135" s="44">
        <v>11821</v>
      </c>
      <c r="B135" s="45" t="s">
        <v>225</v>
      </c>
      <c r="C135" s="45" t="s">
        <v>15</v>
      </c>
      <c r="D135" s="45" t="s">
        <v>227</v>
      </c>
      <c r="E135" s="45" t="s">
        <v>40</v>
      </c>
      <c r="F135" s="46">
        <v>1.7478137521525099</v>
      </c>
      <c r="G135" s="47">
        <v>25222042</v>
      </c>
      <c r="H135" s="48">
        <v>25222042</v>
      </c>
      <c r="I135" s="49">
        <v>0.69297075635371497</v>
      </c>
      <c r="J135" s="50" t="s">
        <v>1</v>
      </c>
      <c r="K135" s="51"/>
      <c r="L135" s="51"/>
      <c r="M135" s="43"/>
    </row>
    <row r="136" spans="1:13" hidden="1" x14ac:dyDescent="0.25">
      <c r="A136" s="44">
        <v>11820</v>
      </c>
      <c r="B136" s="45" t="s">
        <v>228</v>
      </c>
      <c r="C136" s="45" t="s">
        <v>15</v>
      </c>
      <c r="D136" s="45" t="s">
        <v>229</v>
      </c>
      <c r="E136" s="45" t="s">
        <v>40</v>
      </c>
      <c r="F136" s="46">
        <v>8.6577561818702298E-2</v>
      </c>
      <c r="G136" s="47">
        <v>2230220</v>
      </c>
      <c r="H136" s="48">
        <v>2230220</v>
      </c>
      <c r="I136" s="49">
        <v>0.38820188958354901</v>
      </c>
      <c r="J136" s="50" t="s">
        <v>1</v>
      </c>
      <c r="K136" s="51"/>
      <c r="L136" s="51"/>
      <c r="M136" s="43"/>
    </row>
    <row r="137" spans="1:13" hidden="1" x14ac:dyDescent="0.25">
      <c r="A137" s="44">
        <v>11749</v>
      </c>
      <c r="B137" s="45" t="s">
        <v>230</v>
      </c>
      <c r="C137" s="45" t="s">
        <v>13</v>
      </c>
      <c r="D137" s="45" t="s">
        <v>231</v>
      </c>
      <c r="E137" s="45" t="s">
        <v>40</v>
      </c>
      <c r="F137" s="46">
        <v>0.55055235100719702</v>
      </c>
      <c r="G137" s="47">
        <v>16622625</v>
      </c>
      <c r="H137" s="48">
        <v>16622625</v>
      </c>
      <c r="I137" s="49">
        <v>0.33120662410852503</v>
      </c>
      <c r="J137" s="50" t="s">
        <v>1</v>
      </c>
      <c r="K137" s="51"/>
      <c r="L137" s="51"/>
      <c r="M137" s="43"/>
    </row>
    <row r="138" spans="1:13" hidden="1" x14ac:dyDescent="0.25">
      <c r="A138" s="44">
        <v>11601</v>
      </c>
      <c r="B138" s="45" t="s">
        <v>230</v>
      </c>
      <c r="C138" s="45" t="s">
        <v>13</v>
      </c>
      <c r="D138" s="45" t="s">
        <v>232</v>
      </c>
      <c r="E138" s="45" t="s">
        <v>40</v>
      </c>
      <c r="F138" s="46">
        <v>0</v>
      </c>
      <c r="G138" s="47">
        <v>39339660</v>
      </c>
      <c r="H138" s="48">
        <v>39339660</v>
      </c>
      <c r="I138" s="49">
        <v>0</v>
      </c>
      <c r="J138" s="50" t="s">
        <v>55</v>
      </c>
      <c r="K138" s="51"/>
      <c r="L138" s="51"/>
      <c r="M138" s="43"/>
    </row>
    <row r="139" spans="1:13" hidden="1" x14ac:dyDescent="0.25">
      <c r="A139" s="44">
        <v>11630</v>
      </c>
      <c r="B139" s="45" t="s">
        <v>233</v>
      </c>
      <c r="C139" s="45" t="s">
        <v>18</v>
      </c>
      <c r="D139" s="45" t="s">
        <v>234</v>
      </c>
      <c r="E139" s="45" t="s">
        <v>53</v>
      </c>
      <c r="F139" s="46">
        <v>0.57604193368690604</v>
      </c>
      <c r="G139" s="47">
        <v>6368444</v>
      </c>
      <c r="H139" s="48">
        <v>3722554</v>
      </c>
      <c r="I139" s="49">
        <v>1.5474374144388601</v>
      </c>
      <c r="J139" s="50" t="s">
        <v>1</v>
      </c>
      <c r="K139" s="51"/>
      <c r="L139" s="51"/>
      <c r="M139" s="43"/>
    </row>
    <row r="140" spans="1:13" hidden="1" x14ac:dyDescent="0.25">
      <c r="A140" s="34">
        <v>11469</v>
      </c>
      <c r="B140" s="35" t="s">
        <v>235</v>
      </c>
      <c r="C140" s="35" t="s">
        <v>18</v>
      </c>
      <c r="D140" s="35" t="s">
        <v>236</v>
      </c>
      <c r="E140" s="35" t="s">
        <v>53</v>
      </c>
      <c r="F140" s="36">
        <v>3.6594559280647201</v>
      </c>
      <c r="G140" s="37">
        <v>13932841</v>
      </c>
      <c r="H140" s="38">
        <v>9296841</v>
      </c>
      <c r="I140" s="39">
        <v>3.93623589783317</v>
      </c>
      <c r="J140" s="40" t="s">
        <v>1</v>
      </c>
      <c r="K140" s="41">
        <f>H140</f>
        <v>9296841</v>
      </c>
      <c r="L140" s="42"/>
      <c r="M140" s="43"/>
    </row>
    <row r="141" spans="1:13" hidden="1" x14ac:dyDescent="0.25">
      <c r="A141" s="44">
        <v>11466</v>
      </c>
      <c r="B141" s="45" t="s">
        <v>235</v>
      </c>
      <c r="C141" s="45" t="s">
        <v>18</v>
      </c>
      <c r="D141" s="45" t="s">
        <v>237</v>
      </c>
      <c r="E141" s="45" t="s">
        <v>53</v>
      </c>
      <c r="F141" s="46">
        <v>5.6989883107151798</v>
      </c>
      <c r="G141" s="47">
        <v>46914469</v>
      </c>
      <c r="H141" s="48">
        <v>14538179</v>
      </c>
      <c r="I141" s="49">
        <v>3.9200152307349998</v>
      </c>
      <c r="J141" s="50" t="s">
        <v>1</v>
      </c>
      <c r="K141" s="61"/>
      <c r="L141" s="51"/>
      <c r="M141" s="43"/>
    </row>
    <row r="142" spans="1:13" hidden="1" x14ac:dyDescent="0.25">
      <c r="A142" s="44">
        <v>11485</v>
      </c>
      <c r="B142" s="45" t="s">
        <v>235</v>
      </c>
      <c r="C142" s="45" t="s">
        <v>18</v>
      </c>
      <c r="D142" s="45" t="s">
        <v>238</v>
      </c>
      <c r="E142" s="45" t="s">
        <v>53</v>
      </c>
      <c r="F142" s="46">
        <v>0.79664271352432203</v>
      </c>
      <c r="G142" s="47">
        <v>5887528</v>
      </c>
      <c r="H142" s="48">
        <v>2762528</v>
      </c>
      <c r="I142" s="49">
        <v>2.88374529968319</v>
      </c>
      <c r="J142" s="50" t="s">
        <v>1</v>
      </c>
      <c r="K142" s="51"/>
      <c r="L142" s="51"/>
      <c r="M142" s="43"/>
    </row>
    <row r="143" spans="1:13" hidden="1" x14ac:dyDescent="0.25">
      <c r="A143" s="44">
        <v>11484</v>
      </c>
      <c r="B143" s="45" t="s">
        <v>235</v>
      </c>
      <c r="C143" s="45" t="s">
        <v>18</v>
      </c>
      <c r="D143" s="45" t="s">
        <v>239</v>
      </c>
      <c r="E143" s="45" t="s">
        <v>53</v>
      </c>
      <c r="F143" s="46">
        <v>0.10744460903774999</v>
      </c>
      <c r="G143" s="47">
        <v>704279</v>
      </c>
      <c r="H143" s="48">
        <v>470042</v>
      </c>
      <c r="I143" s="49">
        <v>2.2858512438835299</v>
      </c>
      <c r="J143" s="50" t="s">
        <v>1</v>
      </c>
      <c r="K143" s="51"/>
      <c r="L143" s="51"/>
      <c r="M143" s="43"/>
    </row>
    <row r="144" spans="1:13" hidden="1" x14ac:dyDescent="0.25">
      <c r="A144" s="44">
        <v>11465</v>
      </c>
      <c r="B144" s="45" t="s">
        <v>235</v>
      </c>
      <c r="C144" s="45" t="s">
        <v>18</v>
      </c>
      <c r="D144" s="45" t="s">
        <v>240</v>
      </c>
      <c r="E144" s="45" t="s">
        <v>53</v>
      </c>
      <c r="F144" s="46">
        <v>11.331459307870301</v>
      </c>
      <c r="G144" s="47">
        <v>195134112</v>
      </c>
      <c r="H144" s="48">
        <v>49631037</v>
      </c>
      <c r="I144" s="49">
        <v>2.2831397433566201</v>
      </c>
      <c r="J144" s="50" t="s">
        <v>55</v>
      </c>
      <c r="K144" s="51"/>
      <c r="L144" s="51"/>
      <c r="M144" s="43"/>
    </row>
    <row r="145" spans="1:14" hidden="1" x14ac:dyDescent="0.25">
      <c r="A145" s="44">
        <v>11524</v>
      </c>
      <c r="B145" s="45" t="s">
        <v>235</v>
      </c>
      <c r="C145" s="45" t="s">
        <v>18</v>
      </c>
      <c r="D145" s="45" t="s">
        <v>241</v>
      </c>
      <c r="E145" s="45" t="s">
        <v>53</v>
      </c>
      <c r="F145" s="46">
        <v>10.134587572953899</v>
      </c>
      <c r="G145" s="47">
        <v>104490636</v>
      </c>
      <c r="H145" s="48">
        <v>52114636</v>
      </c>
      <c r="I145" s="49">
        <v>1.94467204432818</v>
      </c>
      <c r="J145" s="50" t="s">
        <v>55</v>
      </c>
      <c r="K145" s="51"/>
      <c r="L145" s="51"/>
      <c r="M145" s="43"/>
    </row>
    <row r="146" spans="1:14" s="62" customFormat="1" hidden="1" x14ac:dyDescent="0.25">
      <c r="A146" s="44">
        <v>11557</v>
      </c>
      <c r="B146" s="45" t="s">
        <v>235</v>
      </c>
      <c r="C146" s="45" t="s">
        <v>18</v>
      </c>
      <c r="D146" s="45" t="s">
        <v>242</v>
      </c>
      <c r="E146" s="45" t="s">
        <v>40</v>
      </c>
      <c r="F146" s="46">
        <v>0.76083078363932999</v>
      </c>
      <c r="G146" s="47">
        <v>5186091</v>
      </c>
      <c r="H146" s="48">
        <v>4636091</v>
      </c>
      <c r="I146" s="49">
        <v>1.64110407591078</v>
      </c>
      <c r="J146" s="50" t="s">
        <v>1</v>
      </c>
      <c r="K146" s="51"/>
      <c r="L146" s="51"/>
      <c r="M146" s="43"/>
      <c r="N146" s="30"/>
    </row>
    <row r="147" spans="1:14" hidden="1" x14ac:dyDescent="0.25">
      <c r="A147" s="44">
        <v>11468</v>
      </c>
      <c r="B147" s="45" t="s">
        <v>235</v>
      </c>
      <c r="C147" s="45" t="s">
        <v>18</v>
      </c>
      <c r="D147" s="45" t="s">
        <v>243</v>
      </c>
      <c r="E147" s="45" t="s">
        <v>53</v>
      </c>
      <c r="F147" s="46">
        <v>3.0097346336499098</v>
      </c>
      <c r="G147" s="47">
        <v>26378740</v>
      </c>
      <c r="H147" s="48">
        <v>20285740</v>
      </c>
      <c r="I147" s="49">
        <v>1.48367012179487</v>
      </c>
      <c r="J147" s="50" t="s">
        <v>1</v>
      </c>
      <c r="K147" s="51"/>
      <c r="L147" s="51"/>
      <c r="M147" s="43"/>
    </row>
    <row r="148" spans="1:14" hidden="1" x14ac:dyDescent="0.25">
      <c r="A148" s="44">
        <v>11448</v>
      </c>
      <c r="B148" s="45" t="s">
        <v>244</v>
      </c>
      <c r="C148" s="45" t="s">
        <v>14</v>
      </c>
      <c r="D148" s="45" t="s">
        <v>245</v>
      </c>
      <c r="E148" s="45" t="s">
        <v>49</v>
      </c>
      <c r="F148" s="46">
        <v>6.0739393066637204</v>
      </c>
      <c r="G148" s="47">
        <v>20671889</v>
      </c>
      <c r="H148" s="48">
        <v>20671889</v>
      </c>
      <c r="I148" s="49">
        <v>2.93826041087185</v>
      </c>
      <c r="J148" s="50" t="s">
        <v>1</v>
      </c>
      <c r="K148" s="51"/>
      <c r="L148" s="51"/>
      <c r="M148" s="43"/>
    </row>
    <row r="149" spans="1:14" hidden="1" x14ac:dyDescent="0.25">
      <c r="A149" s="44">
        <v>11447</v>
      </c>
      <c r="B149" s="45" t="s">
        <v>244</v>
      </c>
      <c r="C149" s="45" t="s">
        <v>14</v>
      </c>
      <c r="D149" s="45" t="s">
        <v>246</v>
      </c>
      <c r="E149" s="45" t="s">
        <v>49</v>
      </c>
      <c r="F149" s="46">
        <v>3.8331509742107102</v>
      </c>
      <c r="G149" s="47">
        <v>15624429</v>
      </c>
      <c r="H149" s="48">
        <v>15624429</v>
      </c>
      <c r="I149" s="49">
        <v>2.45330627711945</v>
      </c>
      <c r="J149" s="50" t="s">
        <v>1</v>
      </c>
      <c r="K149" s="51"/>
      <c r="L149" s="51"/>
      <c r="M149" s="43"/>
    </row>
    <row r="150" spans="1:14" hidden="1" x14ac:dyDescent="0.25">
      <c r="A150" s="44">
        <v>11442</v>
      </c>
      <c r="B150" s="45" t="s">
        <v>244</v>
      </c>
      <c r="C150" s="45" t="s">
        <v>14</v>
      </c>
      <c r="D150" s="45" t="s">
        <v>247</v>
      </c>
      <c r="E150" s="45" t="s">
        <v>49</v>
      </c>
      <c r="F150" s="46">
        <v>4.7703616243377498</v>
      </c>
      <c r="G150" s="47">
        <v>25693229</v>
      </c>
      <c r="H150" s="48">
        <v>25693229</v>
      </c>
      <c r="I150" s="49">
        <v>1.85666099980572</v>
      </c>
      <c r="J150" s="50" t="s">
        <v>1</v>
      </c>
      <c r="K150" s="51"/>
      <c r="L150" s="51"/>
      <c r="M150" s="43"/>
    </row>
    <row r="151" spans="1:14" hidden="1" x14ac:dyDescent="0.25">
      <c r="A151" s="44">
        <v>11616</v>
      </c>
      <c r="B151" s="45" t="s">
        <v>248</v>
      </c>
      <c r="C151" s="45" t="s">
        <v>17</v>
      </c>
      <c r="D151" s="45" t="s">
        <v>249</v>
      </c>
      <c r="E151" s="45" t="s">
        <v>49</v>
      </c>
      <c r="F151" s="46">
        <v>3.0922605496703999</v>
      </c>
      <c r="G151" s="47">
        <v>30859391</v>
      </c>
      <c r="H151" s="48">
        <v>30859391</v>
      </c>
      <c r="I151" s="49">
        <v>1.0020484687045199</v>
      </c>
      <c r="J151" s="50" t="s">
        <v>55</v>
      </c>
      <c r="K151" s="51"/>
      <c r="L151" s="51"/>
      <c r="M151" s="43"/>
    </row>
    <row r="152" spans="1:14" hidden="1" x14ac:dyDescent="0.25">
      <c r="A152" s="44">
        <v>11806</v>
      </c>
      <c r="B152" s="45" t="s">
        <v>250</v>
      </c>
      <c r="C152" s="45" t="s">
        <v>15</v>
      </c>
      <c r="D152" s="45" t="s">
        <v>251</v>
      </c>
      <c r="E152" s="45" t="s">
        <v>40</v>
      </c>
      <c r="F152" s="46">
        <v>1.1455960624897501</v>
      </c>
      <c r="G152" s="47">
        <v>2902789</v>
      </c>
      <c r="H152" s="48">
        <v>2902789</v>
      </c>
      <c r="I152" s="49">
        <v>3.9465357712522602</v>
      </c>
      <c r="J152" s="50" t="s">
        <v>1</v>
      </c>
      <c r="K152" s="51"/>
      <c r="L152" s="51"/>
      <c r="M152" s="43"/>
    </row>
    <row r="153" spans="1:14" hidden="1" x14ac:dyDescent="0.25">
      <c r="A153" s="44">
        <v>11756</v>
      </c>
      <c r="B153" s="45" t="s">
        <v>252</v>
      </c>
      <c r="C153" s="45" t="s">
        <v>15</v>
      </c>
      <c r="D153" s="45" t="s">
        <v>253</v>
      </c>
      <c r="E153" s="45" t="s">
        <v>40</v>
      </c>
      <c r="F153" s="46">
        <v>1.5541742423474401</v>
      </c>
      <c r="G153" s="47">
        <v>7524673</v>
      </c>
      <c r="H153" s="48">
        <v>7524673</v>
      </c>
      <c r="I153" s="49">
        <v>2.0654375842610602</v>
      </c>
      <c r="J153" s="50" t="s">
        <v>1</v>
      </c>
      <c r="K153" s="51"/>
      <c r="L153" s="51"/>
      <c r="M153" s="43"/>
    </row>
    <row r="154" spans="1:14" hidden="1" x14ac:dyDescent="0.25">
      <c r="A154" s="44">
        <v>11753</v>
      </c>
      <c r="B154" s="45" t="s">
        <v>252</v>
      </c>
      <c r="C154" s="45" t="s">
        <v>15</v>
      </c>
      <c r="D154" s="45" t="s">
        <v>254</v>
      </c>
      <c r="E154" s="45" t="s">
        <v>40</v>
      </c>
      <c r="F154" s="46">
        <v>0.65087520965229895</v>
      </c>
      <c r="G154" s="47">
        <v>12802569</v>
      </c>
      <c r="H154" s="48">
        <v>12802569</v>
      </c>
      <c r="I154" s="49">
        <v>0.50839422123192501</v>
      </c>
      <c r="J154" s="50" t="s">
        <v>1</v>
      </c>
      <c r="K154" s="51"/>
      <c r="L154" s="51"/>
      <c r="M154" s="43"/>
    </row>
    <row r="155" spans="1:14" hidden="1" x14ac:dyDescent="0.25">
      <c r="A155" s="44">
        <v>11563</v>
      </c>
      <c r="B155" s="45" t="s">
        <v>255</v>
      </c>
      <c r="C155" s="45" t="s">
        <v>20</v>
      </c>
      <c r="D155" s="45" t="s">
        <v>256</v>
      </c>
      <c r="E155" s="45" t="s">
        <v>49</v>
      </c>
      <c r="F155" s="46">
        <v>5.4981878671957798</v>
      </c>
      <c r="G155" s="47">
        <v>39054533</v>
      </c>
      <c r="H155" s="48">
        <v>39054533</v>
      </c>
      <c r="I155" s="49">
        <v>1.40782322686992</v>
      </c>
      <c r="J155" s="50" t="s">
        <v>1</v>
      </c>
      <c r="K155" s="51"/>
      <c r="L155" s="51"/>
      <c r="M155" s="43"/>
    </row>
    <row r="156" spans="1:14" hidden="1" x14ac:dyDescent="0.25">
      <c r="A156" s="44">
        <v>11602</v>
      </c>
      <c r="B156" s="45" t="s">
        <v>255</v>
      </c>
      <c r="C156" s="45" t="s">
        <v>20</v>
      </c>
      <c r="D156" s="45" t="s">
        <v>257</v>
      </c>
      <c r="E156" s="45" t="s">
        <v>49</v>
      </c>
      <c r="F156" s="46">
        <v>7.2718295483951696</v>
      </c>
      <c r="G156" s="47">
        <v>60740470</v>
      </c>
      <c r="H156" s="48">
        <v>60740470</v>
      </c>
      <c r="I156" s="49">
        <v>1.19719678632634</v>
      </c>
      <c r="J156" s="50" t="s">
        <v>1</v>
      </c>
      <c r="K156" s="51"/>
      <c r="L156" s="51"/>
      <c r="M156" s="43"/>
    </row>
    <row r="157" spans="1:14" hidden="1" x14ac:dyDescent="0.25">
      <c r="A157" s="44">
        <v>11585</v>
      </c>
      <c r="B157" s="45" t="s">
        <v>255</v>
      </c>
      <c r="C157" s="45" t="s">
        <v>20</v>
      </c>
      <c r="D157" s="45" t="s">
        <v>258</v>
      </c>
      <c r="E157" s="45" t="s">
        <v>49</v>
      </c>
      <c r="F157" s="46">
        <v>1.74092175921462</v>
      </c>
      <c r="G157" s="47">
        <v>17359125</v>
      </c>
      <c r="H157" s="48">
        <v>17359125</v>
      </c>
      <c r="I157" s="49">
        <v>1.0028856634275101</v>
      </c>
      <c r="J157" s="50" t="s">
        <v>1</v>
      </c>
      <c r="K157" s="51"/>
      <c r="L157" s="51"/>
      <c r="M157" s="43"/>
    </row>
    <row r="158" spans="1:14" hidden="1" x14ac:dyDescent="0.25">
      <c r="A158" s="34">
        <v>11471</v>
      </c>
      <c r="B158" s="35" t="s">
        <v>259</v>
      </c>
      <c r="C158" s="35" t="s">
        <v>17</v>
      </c>
      <c r="D158" s="35" t="s">
        <v>260</v>
      </c>
      <c r="E158" s="35" t="s">
        <v>49</v>
      </c>
      <c r="F158" s="36">
        <v>3.1928479722760299</v>
      </c>
      <c r="G158" s="37">
        <v>12693049</v>
      </c>
      <c r="H158" s="38">
        <v>12693049</v>
      </c>
      <c r="I158" s="39">
        <v>2.5154302739050598</v>
      </c>
      <c r="J158" s="40" t="s">
        <v>1</v>
      </c>
      <c r="K158" s="41">
        <f>H158</f>
        <v>12693049</v>
      </c>
      <c r="L158" s="42"/>
      <c r="M158" s="43"/>
    </row>
    <row r="159" spans="1:14" x14ac:dyDescent="0.25">
      <c r="A159" s="44">
        <v>11428</v>
      </c>
      <c r="B159" s="45" t="s">
        <v>310</v>
      </c>
      <c r="C159" s="45" t="s">
        <v>19</v>
      </c>
      <c r="D159" s="45" t="s">
        <v>312</v>
      </c>
      <c r="E159" s="45" t="s">
        <v>46</v>
      </c>
      <c r="F159" s="46">
        <v>4.9140484899330499</v>
      </c>
      <c r="G159" s="47">
        <v>25554090</v>
      </c>
      <c r="H159" s="48">
        <v>16063089</v>
      </c>
      <c r="I159" s="49">
        <v>3.0592176199316601</v>
      </c>
      <c r="J159" s="50" t="s">
        <v>55</v>
      </c>
      <c r="K159" s="51"/>
      <c r="L159" s="51"/>
      <c r="M159" s="43"/>
    </row>
    <row r="160" spans="1:14" hidden="1" x14ac:dyDescent="0.25">
      <c r="A160" s="44">
        <v>11647</v>
      </c>
      <c r="B160" s="45" t="s">
        <v>263</v>
      </c>
      <c r="C160" s="45" t="s">
        <v>20</v>
      </c>
      <c r="D160" s="45" t="s">
        <v>264</v>
      </c>
      <c r="E160" s="45" t="s">
        <v>49</v>
      </c>
      <c r="F160" s="46">
        <v>4.2723805090267897</v>
      </c>
      <c r="G160" s="47">
        <v>48361663</v>
      </c>
      <c r="H160" s="48">
        <v>48361663</v>
      </c>
      <c r="I160" s="49">
        <v>0.88342299333808905</v>
      </c>
      <c r="J160" s="50" t="s">
        <v>3</v>
      </c>
      <c r="K160" s="51"/>
      <c r="L160" s="51"/>
      <c r="M160" s="43"/>
    </row>
    <row r="161" spans="1:13" hidden="1" x14ac:dyDescent="0.25">
      <c r="A161" s="34">
        <v>11560</v>
      </c>
      <c r="B161" s="35" t="s">
        <v>265</v>
      </c>
      <c r="C161" s="35" t="s">
        <v>16</v>
      </c>
      <c r="D161" s="35" t="s">
        <v>266</v>
      </c>
      <c r="E161" s="35" t="s">
        <v>53</v>
      </c>
      <c r="F161" s="36">
        <v>17.954098117783701</v>
      </c>
      <c r="G161" s="37">
        <v>10882866</v>
      </c>
      <c r="H161" s="38">
        <v>10882866</v>
      </c>
      <c r="I161" s="39">
        <v>16.497582638418699</v>
      </c>
      <c r="J161" s="40" t="s">
        <v>1</v>
      </c>
      <c r="K161" s="41">
        <f>H161</f>
        <v>10882866</v>
      </c>
      <c r="L161" s="42"/>
      <c r="M161" s="43"/>
    </row>
    <row r="162" spans="1:13" hidden="1" x14ac:dyDescent="0.25">
      <c r="A162" s="34">
        <v>11561</v>
      </c>
      <c r="B162" s="35" t="s">
        <v>265</v>
      </c>
      <c r="C162" s="35" t="s">
        <v>16</v>
      </c>
      <c r="D162" s="35" t="s">
        <v>267</v>
      </c>
      <c r="E162" s="35" t="s">
        <v>53</v>
      </c>
      <c r="F162" s="36">
        <v>7.0141555404347198</v>
      </c>
      <c r="G162" s="37">
        <v>4762574</v>
      </c>
      <c r="H162" s="38">
        <v>4762574</v>
      </c>
      <c r="I162" s="39">
        <v>14.727656810024801</v>
      </c>
      <c r="J162" s="40" t="s">
        <v>1</v>
      </c>
      <c r="K162" s="41">
        <f>H162</f>
        <v>4762574</v>
      </c>
      <c r="L162" s="42"/>
      <c r="M162" s="43"/>
    </row>
    <row r="163" spans="1:13" hidden="1" x14ac:dyDescent="0.25">
      <c r="A163" s="34">
        <v>11559</v>
      </c>
      <c r="B163" s="35" t="s">
        <v>265</v>
      </c>
      <c r="C163" s="35" t="s">
        <v>16</v>
      </c>
      <c r="D163" s="35" t="s">
        <v>268</v>
      </c>
      <c r="E163" s="35" t="s">
        <v>53</v>
      </c>
      <c r="F163" s="36">
        <v>18.033497495842099</v>
      </c>
      <c r="G163" s="37">
        <v>21403026</v>
      </c>
      <c r="H163" s="38">
        <v>21403026</v>
      </c>
      <c r="I163" s="39">
        <v>8.4256765822935993</v>
      </c>
      <c r="J163" s="40" t="s">
        <v>55</v>
      </c>
      <c r="K163" s="41">
        <f>H163</f>
        <v>21403026</v>
      </c>
      <c r="L163" s="42"/>
      <c r="M163" s="43"/>
    </row>
    <row r="164" spans="1:13" hidden="1" x14ac:dyDescent="0.25">
      <c r="A164" s="44">
        <v>11446</v>
      </c>
      <c r="B164" s="45" t="s">
        <v>265</v>
      </c>
      <c r="C164" s="45" t="s">
        <v>16</v>
      </c>
      <c r="D164" s="45" t="s">
        <v>269</v>
      </c>
      <c r="E164" s="45" t="s">
        <v>53</v>
      </c>
      <c r="F164" s="46">
        <v>2.7754221826171799</v>
      </c>
      <c r="G164" s="47">
        <v>12018917</v>
      </c>
      <c r="H164" s="48">
        <v>12018917</v>
      </c>
      <c r="I164" s="49">
        <v>2.3092115392902501</v>
      </c>
      <c r="J164" s="50" t="s">
        <v>55</v>
      </c>
      <c r="K164" s="51"/>
      <c r="L164" s="51"/>
      <c r="M164" s="43"/>
    </row>
    <row r="165" spans="1:13" hidden="1" x14ac:dyDescent="0.25">
      <c r="A165" s="34">
        <v>11743</v>
      </c>
      <c r="B165" s="35" t="s">
        <v>270</v>
      </c>
      <c r="C165" s="35" t="s">
        <v>16</v>
      </c>
      <c r="D165" s="35" t="s">
        <v>271</v>
      </c>
      <c r="E165" s="35" t="s">
        <v>53</v>
      </c>
      <c r="F165" s="36">
        <v>10.8319394344052</v>
      </c>
      <c r="G165" s="37">
        <v>7567531</v>
      </c>
      <c r="H165" s="38">
        <v>7567531</v>
      </c>
      <c r="I165" s="39">
        <v>14.3137034184666</v>
      </c>
      <c r="J165" s="40" t="s">
        <v>1</v>
      </c>
      <c r="K165" s="41">
        <f>H165</f>
        <v>7567531</v>
      </c>
      <c r="L165" s="42"/>
      <c r="M165" s="43"/>
    </row>
    <row r="166" spans="1:13" hidden="1" x14ac:dyDescent="0.25">
      <c r="A166" s="34">
        <v>11791</v>
      </c>
      <c r="B166" s="35" t="s">
        <v>270</v>
      </c>
      <c r="C166" s="35" t="s">
        <v>16</v>
      </c>
      <c r="D166" s="35" t="s">
        <v>272</v>
      </c>
      <c r="E166" s="35" t="s">
        <v>53</v>
      </c>
      <c r="F166" s="36">
        <v>3.6740967332949901</v>
      </c>
      <c r="G166" s="37">
        <v>4506963</v>
      </c>
      <c r="H166" s="38">
        <v>4506963</v>
      </c>
      <c r="I166" s="39">
        <v>8.1520454756229199</v>
      </c>
      <c r="J166" s="40" t="s">
        <v>1</v>
      </c>
      <c r="K166" s="41">
        <f>H166</f>
        <v>4506963</v>
      </c>
      <c r="L166" s="42"/>
      <c r="M166" s="43"/>
    </row>
    <row r="167" spans="1:13" hidden="1" x14ac:dyDescent="0.25">
      <c r="A167" s="34">
        <v>11683</v>
      </c>
      <c r="B167" s="35" t="s">
        <v>270</v>
      </c>
      <c r="C167" s="35" t="s">
        <v>16</v>
      </c>
      <c r="D167" s="35" t="s">
        <v>273</v>
      </c>
      <c r="E167" s="35" t="s">
        <v>53</v>
      </c>
      <c r="F167" s="36">
        <v>3.3370373026361202</v>
      </c>
      <c r="G167" s="37">
        <v>5419436</v>
      </c>
      <c r="H167" s="38">
        <v>5419436</v>
      </c>
      <c r="I167" s="39">
        <v>6.1575361396206496</v>
      </c>
      <c r="J167" s="40" t="s">
        <v>1</v>
      </c>
      <c r="K167" s="41">
        <f>H167</f>
        <v>5419436</v>
      </c>
      <c r="L167" s="42"/>
      <c r="M167" s="43"/>
    </row>
    <row r="168" spans="1:13" hidden="1" x14ac:dyDescent="0.25">
      <c r="A168" s="44">
        <v>11684</v>
      </c>
      <c r="B168" s="45" t="s">
        <v>270</v>
      </c>
      <c r="C168" s="45" t="s">
        <v>16</v>
      </c>
      <c r="D168" s="45" t="s">
        <v>274</v>
      </c>
      <c r="E168" s="45" t="s">
        <v>53</v>
      </c>
      <c r="F168" s="46">
        <v>1.02089026562125</v>
      </c>
      <c r="G168" s="47">
        <v>19823840</v>
      </c>
      <c r="H168" s="48">
        <v>19823840</v>
      </c>
      <c r="I168" s="49">
        <v>0.51498108621803296</v>
      </c>
      <c r="J168" s="50" t="s">
        <v>1</v>
      </c>
      <c r="K168" s="51"/>
      <c r="L168" s="51"/>
      <c r="M168" s="43"/>
    </row>
    <row r="169" spans="1:13" hidden="1" x14ac:dyDescent="0.25">
      <c r="A169" s="34">
        <v>11812</v>
      </c>
      <c r="B169" s="35" t="s">
        <v>275</v>
      </c>
      <c r="C169" s="35" t="s">
        <v>16</v>
      </c>
      <c r="D169" s="35" t="s">
        <v>276</v>
      </c>
      <c r="E169" s="35" t="s">
        <v>40</v>
      </c>
      <c r="F169" s="36">
        <v>10.4693402292482</v>
      </c>
      <c r="G169" s="37">
        <v>17814640</v>
      </c>
      <c r="H169" s="38">
        <v>17814640</v>
      </c>
      <c r="I169" s="39">
        <v>5.8768182962149504</v>
      </c>
      <c r="J169" s="40" t="s">
        <v>1</v>
      </c>
      <c r="K169" s="41">
        <f>H169</f>
        <v>17814640</v>
      </c>
      <c r="L169" s="42"/>
      <c r="M169" s="43"/>
    </row>
    <row r="170" spans="1:13" hidden="1" x14ac:dyDescent="0.25">
      <c r="A170" s="44">
        <v>11491</v>
      </c>
      <c r="B170" s="45" t="s">
        <v>275</v>
      </c>
      <c r="C170" s="45" t="s">
        <v>16</v>
      </c>
      <c r="D170" s="45" t="s">
        <v>277</v>
      </c>
      <c r="E170" s="45" t="s">
        <v>40</v>
      </c>
      <c r="F170" s="46">
        <v>2.28933099722579</v>
      </c>
      <c r="G170" s="47">
        <v>6830131</v>
      </c>
      <c r="H170" s="48">
        <v>6830131</v>
      </c>
      <c r="I170" s="49">
        <v>3.3518112569521601</v>
      </c>
      <c r="J170" s="50" t="s">
        <v>1</v>
      </c>
      <c r="K170" s="51"/>
      <c r="L170" s="51"/>
      <c r="M170" s="43"/>
    </row>
    <row r="171" spans="1:13" hidden="1" x14ac:dyDescent="0.25">
      <c r="A171" s="44">
        <v>11481</v>
      </c>
      <c r="B171" s="45" t="s">
        <v>278</v>
      </c>
      <c r="C171" s="45" t="s">
        <v>18</v>
      </c>
      <c r="D171" s="45" t="s">
        <v>279</v>
      </c>
      <c r="E171" s="45" t="s">
        <v>53</v>
      </c>
      <c r="F171" s="46">
        <v>10.4660568254055</v>
      </c>
      <c r="G171" s="47">
        <v>31462633</v>
      </c>
      <c r="H171" s="48">
        <v>31462633</v>
      </c>
      <c r="I171" s="49">
        <v>3.3265038006849501</v>
      </c>
      <c r="J171" s="50" t="s">
        <v>3</v>
      </c>
      <c r="K171" s="51"/>
      <c r="L171" s="51"/>
      <c r="M171" s="43"/>
    </row>
    <row r="172" spans="1:13" hidden="1" x14ac:dyDescent="0.25">
      <c r="A172" s="44">
        <v>11606</v>
      </c>
      <c r="B172" s="45" t="s">
        <v>280</v>
      </c>
      <c r="C172" s="45" t="s">
        <v>13</v>
      </c>
      <c r="D172" s="45" t="s">
        <v>281</v>
      </c>
      <c r="E172" s="45" t="s">
        <v>40</v>
      </c>
      <c r="F172" s="46">
        <v>7.8080559629858897</v>
      </c>
      <c r="G172" s="47">
        <v>32039143</v>
      </c>
      <c r="H172" s="48">
        <v>32039143</v>
      </c>
      <c r="I172" s="49">
        <v>2.4370364597410998</v>
      </c>
      <c r="J172" s="50" t="s">
        <v>1</v>
      </c>
      <c r="K172" s="51"/>
      <c r="L172" s="51"/>
      <c r="M172" s="43"/>
    </row>
    <row r="173" spans="1:13" hidden="1" x14ac:dyDescent="0.25">
      <c r="A173" s="44">
        <v>11455</v>
      </c>
      <c r="B173" s="45" t="s">
        <v>282</v>
      </c>
      <c r="C173" s="45" t="s">
        <v>14</v>
      </c>
      <c r="D173" s="45" t="s">
        <v>283</v>
      </c>
      <c r="E173" s="45" t="s">
        <v>40</v>
      </c>
      <c r="F173" s="46">
        <v>5.2234985112015098</v>
      </c>
      <c r="G173" s="47">
        <v>14968033</v>
      </c>
      <c r="H173" s="48">
        <v>14968033</v>
      </c>
      <c r="I173" s="49">
        <v>3.4897695049185899</v>
      </c>
      <c r="J173" s="50" t="s">
        <v>1</v>
      </c>
      <c r="K173" s="51"/>
      <c r="L173" s="51"/>
      <c r="M173" s="43"/>
    </row>
    <row r="174" spans="1:13" hidden="1" x14ac:dyDescent="0.25">
      <c r="A174" s="44">
        <v>11705</v>
      </c>
      <c r="B174" s="45" t="s">
        <v>284</v>
      </c>
      <c r="C174" s="45" t="s">
        <v>21</v>
      </c>
      <c r="D174" s="45" t="s">
        <v>285</v>
      </c>
      <c r="E174" s="45" t="s">
        <v>40</v>
      </c>
      <c r="F174" s="46">
        <v>2.2541560281142798</v>
      </c>
      <c r="G174" s="47">
        <v>9501437</v>
      </c>
      <c r="H174" s="48">
        <v>9501437</v>
      </c>
      <c r="I174" s="49">
        <v>2.3724369567616801</v>
      </c>
      <c r="J174" s="50" t="s">
        <v>1</v>
      </c>
      <c r="K174" s="51"/>
      <c r="L174" s="51"/>
      <c r="M174" s="43"/>
    </row>
    <row r="175" spans="1:13" x14ac:dyDescent="0.25">
      <c r="A175" s="44">
        <v>11504</v>
      </c>
      <c r="B175" s="45" t="s">
        <v>200</v>
      </c>
      <c r="C175" s="45" t="s">
        <v>19</v>
      </c>
      <c r="D175" s="45" t="s">
        <v>202</v>
      </c>
      <c r="E175" s="45" t="s">
        <v>46</v>
      </c>
      <c r="F175" s="46">
        <v>3.1222348562027502</v>
      </c>
      <c r="G175" s="47">
        <v>21501925</v>
      </c>
      <c r="H175" s="48">
        <v>17548772</v>
      </c>
      <c r="I175" s="49">
        <v>1.77917569172518</v>
      </c>
      <c r="J175" s="50" t="s">
        <v>55</v>
      </c>
      <c r="K175" s="51"/>
      <c r="L175" s="51"/>
      <c r="M175" s="43"/>
    </row>
    <row r="176" spans="1:13" x14ac:dyDescent="0.25">
      <c r="A176" s="44">
        <v>11545</v>
      </c>
      <c r="B176" s="45" t="s">
        <v>200</v>
      </c>
      <c r="C176" s="45" t="s">
        <v>19</v>
      </c>
      <c r="D176" s="45" t="s">
        <v>206</v>
      </c>
      <c r="E176" s="45" t="s">
        <v>46</v>
      </c>
      <c r="F176" s="46">
        <v>3.7070865284191399</v>
      </c>
      <c r="G176" s="47">
        <v>22345098</v>
      </c>
      <c r="H176" s="48">
        <v>19845098</v>
      </c>
      <c r="I176" s="49">
        <v>1.8680111977371601</v>
      </c>
      <c r="J176" s="50" t="s">
        <v>1</v>
      </c>
      <c r="K176" s="51"/>
      <c r="L176" s="51"/>
      <c r="M176" s="43"/>
    </row>
    <row r="177" spans="1:14" x14ac:dyDescent="0.25">
      <c r="A177" s="52">
        <v>11595</v>
      </c>
      <c r="B177" s="53" t="s">
        <v>170</v>
      </c>
      <c r="C177" s="53" t="s">
        <v>19</v>
      </c>
      <c r="D177" s="53" t="s">
        <v>171</v>
      </c>
      <c r="E177" s="53" t="s">
        <v>46</v>
      </c>
      <c r="F177" s="54">
        <v>14.0080265740702</v>
      </c>
      <c r="G177" s="55">
        <v>29961918</v>
      </c>
      <c r="H177" s="56">
        <v>22461918</v>
      </c>
      <c r="I177" s="57">
        <v>6.2363448099446304</v>
      </c>
      <c r="J177" s="58" t="s">
        <v>55</v>
      </c>
      <c r="K177" s="59"/>
      <c r="L177" s="60">
        <f>H177</f>
        <v>22461918</v>
      </c>
      <c r="M177" s="43"/>
    </row>
    <row r="178" spans="1:14" hidden="1" x14ac:dyDescent="0.25">
      <c r="A178" s="34">
        <v>11691</v>
      </c>
      <c r="B178" s="35" t="s">
        <v>290</v>
      </c>
      <c r="C178" s="35" t="s">
        <v>17</v>
      </c>
      <c r="D178" s="35" t="s">
        <v>291</v>
      </c>
      <c r="E178" s="35" t="s">
        <v>40</v>
      </c>
      <c r="F178" s="36">
        <v>11.2968337867093</v>
      </c>
      <c r="G178" s="37">
        <v>5973029</v>
      </c>
      <c r="H178" s="38">
        <v>5973029</v>
      </c>
      <c r="I178" s="39">
        <v>18.913073729776499</v>
      </c>
      <c r="J178" s="40" t="s">
        <v>1</v>
      </c>
      <c r="K178" s="41">
        <f>H178</f>
        <v>5973029</v>
      </c>
      <c r="L178" s="42"/>
      <c r="M178" s="43"/>
    </row>
    <row r="179" spans="1:14" s="62" customFormat="1" x14ac:dyDescent="0.25">
      <c r="A179" s="44">
        <v>11717</v>
      </c>
      <c r="B179" s="45" t="s">
        <v>213</v>
      </c>
      <c r="C179" s="45" t="s">
        <v>19</v>
      </c>
      <c r="D179" s="45" t="s">
        <v>215</v>
      </c>
      <c r="E179" s="45" t="s">
        <v>49</v>
      </c>
      <c r="F179" s="46">
        <v>7.4248162397862902</v>
      </c>
      <c r="G179" s="47">
        <v>24983109</v>
      </c>
      <c r="H179" s="48">
        <v>24983109</v>
      </c>
      <c r="I179" s="49">
        <v>2.9719344537088199</v>
      </c>
      <c r="J179" s="50" t="s">
        <v>55</v>
      </c>
      <c r="K179" s="51"/>
      <c r="L179" s="51"/>
      <c r="M179" s="43"/>
      <c r="N179" s="30"/>
    </row>
    <row r="180" spans="1:14" x14ac:dyDescent="0.25">
      <c r="A180" s="34">
        <v>11508</v>
      </c>
      <c r="B180" s="35" t="s">
        <v>200</v>
      </c>
      <c r="C180" s="35" t="s">
        <v>19</v>
      </c>
      <c r="D180" s="35" t="s">
        <v>205</v>
      </c>
      <c r="E180" s="35" t="s">
        <v>46</v>
      </c>
      <c r="F180" s="36">
        <v>26.710221590424599</v>
      </c>
      <c r="G180" s="37">
        <v>27607338</v>
      </c>
      <c r="H180" s="38">
        <v>25107338</v>
      </c>
      <c r="I180" s="39">
        <v>10.638412399763199</v>
      </c>
      <c r="J180" s="40" t="s">
        <v>1</v>
      </c>
      <c r="K180" s="41">
        <f>H180</f>
        <v>25107338</v>
      </c>
      <c r="L180" s="42"/>
      <c r="M180" s="43"/>
    </row>
    <row r="181" spans="1:14" x14ac:dyDescent="0.25">
      <c r="A181" s="44">
        <v>11435</v>
      </c>
      <c r="B181" s="45" t="s">
        <v>310</v>
      </c>
      <c r="C181" s="45" t="s">
        <v>19</v>
      </c>
      <c r="D181" s="45" t="s">
        <v>317</v>
      </c>
      <c r="E181" s="45" t="s">
        <v>46</v>
      </c>
      <c r="F181" s="46">
        <v>22.848491281458202</v>
      </c>
      <c r="G181" s="47">
        <v>26807499</v>
      </c>
      <c r="H181" s="48">
        <v>25807499</v>
      </c>
      <c r="I181" s="49">
        <v>8.8534310439993593</v>
      </c>
      <c r="J181" s="50" t="s">
        <v>1</v>
      </c>
      <c r="K181" s="51"/>
      <c r="L181" s="51"/>
      <c r="M181" s="43"/>
    </row>
    <row r="182" spans="1:14" x14ac:dyDescent="0.25">
      <c r="A182" s="52">
        <v>11509</v>
      </c>
      <c r="B182" s="53" t="s">
        <v>292</v>
      </c>
      <c r="C182" s="53" t="s">
        <v>19</v>
      </c>
      <c r="D182" s="53" t="s">
        <v>293</v>
      </c>
      <c r="E182" s="53" t="s">
        <v>46</v>
      </c>
      <c r="F182" s="54">
        <v>10.9519305112429</v>
      </c>
      <c r="G182" s="55">
        <v>26971616</v>
      </c>
      <c r="H182" s="56">
        <v>26971616</v>
      </c>
      <c r="I182" s="57">
        <v>4.0605392391923996</v>
      </c>
      <c r="J182" s="58" t="s">
        <v>3</v>
      </c>
      <c r="K182" s="59"/>
      <c r="L182" s="60">
        <f>H182</f>
        <v>26971616</v>
      </c>
      <c r="M182" s="43"/>
    </row>
    <row r="183" spans="1:14" x14ac:dyDescent="0.25">
      <c r="A183" s="44">
        <v>11433</v>
      </c>
      <c r="B183" s="45" t="s">
        <v>310</v>
      </c>
      <c r="C183" s="45" t="s">
        <v>19</v>
      </c>
      <c r="D183" s="45" t="s">
        <v>315</v>
      </c>
      <c r="E183" s="45" t="s">
        <v>46</v>
      </c>
      <c r="F183" s="46">
        <v>9.4532076236623706</v>
      </c>
      <c r="G183" s="47">
        <v>30545480</v>
      </c>
      <c r="H183" s="48">
        <v>27545480</v>
      </c>
      <c r="I183" s="49">
        <v>3.43185438179417</v>
      </c>
      <c r="J183" s="50" t="s">
        <v>1</v>
      </c>
      <c r="K183" s="51"/>
      <c r="L183" s="51"/>
      <c r="M183" s="43"/>
    </row>
    <row r="184" spans="1:14" x14ac:dyDescent="0.25">
      <c r="A184" s="44">
        <v>11788</v>
      </c>
      <c r="B184" s="45" t="s">
        <v>213</v>
      </c>
      <c r="C184" s="45" t="s">
        <v>19</v>
      </c>
      <c r="D184" s="45" t="s">
        <v>217</v>
      </c>
      <c r="E184" s="45" t="s">
        <v>49</v>
      </c>
      <c r="F184" s="46">
        <v>13.488356318513899</v>
      </c>
      <c r="G184" s="47">
        <v>27991292</v>
      </c>
      <c r="H184" s="48">
        <v>27991292</v>
      </c>
      <c r="I184" s="49">
        <v>4.8187687508364903</v>
      </c>
      <c r="J184" s="50" t="s">
        <v>1</v>
      </c>
      <c r="K184" s="51"/>
      <c r="L184" s="51"/>
      <c r="M184" s="43"/>
    </row>
    <row r="185" spans="1:14" x14ac:dyDescent="0.25">
      <c r="A185" s="52">
        <v>11456</v>
      </c>
      <c r="B185" s="53" t="s">
        <v>319</v>
      </c>
      <c r="C185" s="53" t="s">
        <v>19</v>
      </c>
      <c r="D185" s="53" t="s">
        <v>322</v>
      </c>
      <c r="E185" s="53" t="s">
        <v>46</v>
      </c>
      <c r="F185" s="54">
        <v>33.805950322761397</v>
      </c>
      <c r="G185" s="55">
        <v>49199490</v>
      </c>
      <c r="H185" s="56">
        <v>30535523</v>
      </c>
      <c r="I185" s="57">
        <v>11.0710238441835</v>
      </c>
      <c r="J185" s="58" t="s">
        <v>3</v>
      </c>
      <c r="K185" s="59"/>
      <c r="L185" s="60">
        <f>H185</f>
        <v>30535523</v>
      </c>
      <c r="M185" s="43"/>
    </row>
    <row r="186" spans="1:14" hidden="1" x14ac:dyDescent="0.25">
      <c r="A186" s="34">
        <v>11475</v>
      </c>
      <c r="B186" s="35" t="s">
        <v>302</v>
      </c>
      <c r="C186" s="35" t="s">
        <v>18</v>
      </c>
      <c r="D186" s="35" t="s">
        <v>303</v>
      </c>
      <c r="E186" s="35" t="s">
        <v>53</v>
      </c>
      <c r="F186" s="36">
        <v>18.6272153020576</v>
      </c>
      <c r="G186" s="37">
        <v>40463612</v>
      </c>
      <c r="H186" s="38">
        <v>40463612</v>
      </c>
      <c r="I186" s="39">
        <v>4.6034484766356698</v>
      </c>
      <c r="J186" s="40" t="s">
        <v>55</v>
      </c>
      <c r="K186" s="41">
        <f>H186</f>
        <v>40463612</v>
      </c>
      <c r="L186" s="42"/>
      <c r="M186" s="43"/>
    </row>
    <row r="187" spans="1:14" hidden="1" x14ac:dyDescent="0.25">
      <c r="A187" s="44">
        <v>11703</v>
      </c>
      <c r="B187" s="45" t="s">
        <v>302</v>
      </c>
      <c r="C187" s="45" t="s">
        <v>18</v>
      </c>
      <c r="D187" s="45" t="s">
        <v>304</v>
      </c>
      <c r="E187" s="45" t="s">
        <v>53</v>
      </c>
      <c r="F187" s="46">
        <v>9.4782017814659092</v>
      </c>
      <c r="G187" s="47">
        <v>26742423</v>
      </c>
      <c r="H187" s="48">
        <v>26742423</v>
      </c>
      <c r="I187" s="49">
        <v>3.5442569214711401</v>
      </c>
      <c r="J187" s="50" t="s">
        <v>55</v>
      </c>
      <c r="K187" s="51"/>
      <c r="L187" s="51"/>
      <c r="M187" s="43"/>
    </row>
    <row r="188" spans="1:14" hidden="1" x14ac:dyDescent="0.25">
      <c r="A188" s="44">
        <v>11453</v>
      </c>
      <c r="B188" s="45" t="s">
        <v>302</v>
      </c>
      <c r="C188" s="45" t="s">
        <v>18</v>
      </c>
      <c r="D188" s="45" t="s">
        <v>305</v>
      </c>
      <c r="E188" s="45" t="s">
        <v>53</v>
      </c>
      <c r="F188" s="46">
        <v>33.219198658446203</v>
      </c>
      <c r="G188" s="47">
        <v>159160334</v>
      </c>
      <c r="H188" s="48">
        <v>118674082</v>
      </c>
      <c r="I188" s="49">
        <v>2.7991957551815099</v>
      </c>
      <c r="J188" s="50" t="s">
        <v>55</v>
      </c>
      <c r="K188" s="51"/>
      <c r="L188" s="51"/>
      <c r="M188" s="43"/>
    </row>
    <row r="189" spans="1:14" hidden="1" x14ac:dyDescent="0.25">
      <c r="A189" s="44">
        <v>11793</v>
      </c>
      <c r="B189" s="45" t="s">
        <v>302</v>
      </c>
      <c r="C189" s="45" t="s">
        <v>18</v>
      </c>
      <c r="D189" s="45" t="s">
        <v>306</v>
      </c>
      <c r="E189" s="45" t="s">
        <v>53</v>
      </c>
      <c r="F189" s="46">
        <v>9.6418859044430008</v>
      </c>
      <c r="G189" s="47">
        <v>51767817</v>
      </c>
      <c r="H189" s="48">
        <v>51767817</v>
      </c>
      <c r="I189" s="49">
        <v>1.86252510984633</v>
      </c>
      <c r="J189" s="50" t="s">
        <v>55</v>
      </c>
      <c r="K189" s="51"/>
      <c r="L189" s="51"/>
      <c r="M189" s="43"/>
    </row>
    <row r="190" spans="1:14" hidden="1" x14ac:dyDescent="0.25">
      <c r="A190" s="44">
        <v>11685</v>
      </c>
      <c r="B190" s="45" t="s">
        <v>302</v>
      </c>
      <c r="C190" s="45" t="s">
        <v>18</v>
      </c>
      <c r="D190" s="45" t="s">
        <v>307</v>
      </c>
      <c r="E190" s="45" t="s">
        <v>53</v>
      </c>
      <c r="F190" s="46">
        <v>5.0167049627346199</v>
      </c>
      <c r="G190" s="47">
        <v>228675095</v>
      </c>
      <c r="H190" s="48">
        <v>218675095</v>
      </c>
      <c r="I190" s="49">
        <v>0.22941364048496801</v>
      </c>
      <c r="J190" s="50" t="s">
        <v>55</v>
      </c>
      <c r="K190" s="51"/>
      <c r="L190" s="51"/>
      <c r="M190" s="43"/>
    </row>
    <row r="191" spans="1:14" hidden="1" x14ac:dyDescent="0.25">
      <c r="A191" s="44">
        <v>11570</v>
      </c>
      <c r="B191" s="45" t="s">
        <v>308</v>
      </c>
      <c r="C191" s="45" t="s">
        <v>20</v>
      </c>
      <c r="D191" s="45" t="s">
        <v>309</v>
      </c>
      <c r="E191" s="45" t="s">
        <v>40</v>
      </c>
      <c r="F191" s="46">
        <v>2.4223420959070698</v>
      </c>
      <c r="G191" s="47">
        <v>30391909</v>
      </c>
      <c r="H191" s="48">
        <v>21986891</v>
      </c>
      <c r="I191" s="49">
        <v>1.1017210645684601</v>
      </c>
      <c r="J191" s="50" t="s">
        <v>55</v>
      </c>
      <c r="K191" s="51"/>
      <c r="L191" s="51"/>
      <c r="M191" s="43"/>
    </row>
    <row r="192" spans="1:14" x14ac:dyDescent="0.25">
      <c r="A192" s="52">
        <v>11441</v>
      </c>
      <c r="B192" s="53" t="s">
        <v>319</v>
      </c>
      <c r="C192" s="53" t="s">
        <v>19</v>
      </c>
      <c r="D192" s="53" t="s">
        <v>321</v>
      </c>
      <c r="E192" s="53" t="s">
        <v>46</v>
      </c>
      <c r="F192" s="54">
        <v>31.456481730641698</v>
      </c>
      <c r="G192" s="55">
        <v>33373813</v>
      </c>
      <c r="H192" s="56">
        <v>31373813</v>
      </c>
      <c r="I192" s="57">
        <v>10.0263495962832</v>
      </c>
      <c r="J192" s="58" t="s">
        <v>3</v>
      </c>
      <c r="K192" s="60"/>
      <c r="L192" s="60">
        <f>H192</f>
        <v>31373813</v>
      </c>
      <c r="M192" s="43"/>
    </row>
    <row r="193" spans="1:14" x14ac:dyDescent="0.25">
      <c r="A193" s="44">
        <v>11572</v>
      </c>
      <c r="B193" s="45" t="s">
        <v>106</v>
      </c>
      <c r="C193" s="45" t="s">
        <v>19</v>
      </c>
      <c r="D193" s="45" t="s">
        <v>114</v>
      </c>
      <c r="E193" s="45" t="s">
        <v>46</v>
      </c>
      <c r="F193" s="46">
        <v>12.2723689452621</v>
      </c>
      <c r="G193" s="47">
        <v>52572873</v>
      </c>
      <c r="H193" s="48">
        <v>31720757</v>
      </c>
      <c r="I193" s="49">
        <v>3.8688764411461301</v>
      </c>
      <c r="J193" s="50" t="s">
        <v>1</v>
      </c>
      <c r="K193" s="51"/>
      <c r="L193" s="51"/>
      <c r="M193" s="43"/>
    </row>
    <row r="194" spans="1:14" x14ac:dyDescent="0.25">
      <c r="A194" s="44">
        <v>11592</v>
      </c>
      <c r="B194" s="45" t="s">
        <v>319</v>
      </c>
      <c r="C194" s="45" t="s">
        <v>19</v>
      </c>
      <c r="D194" s="45" t="s">
        <v>324</v>
      </c>
      <c r="E194" s="45" t="s">
        <v>46</v>
      </c>
      <c r="F194" s="46">
        <v>10.1872153021801</v>
      </c>
      <c r="G194" s="47">
        <v>32103960</v>
      </c>
      <c r="H194" s="48">
        <v>32103960</v>
      </c>
      <c r="I194" s="49">
        <v>3.17319586187504</v>
      </c>
      <c r="J194" s="50" t="s">
        <v>3</v>
      </c>
      <c r="K194" s="51"/>
      <c r="L194" s="51"/>
      <c r="M194" s="43"/>
    </row>
    <row r="195" spans="1:14" x14ac:dyDescent="0.25">
      <c r="A195" s="44">
        <v>11429</v>
      </c>
      <c r="B195" s="45" t="s">
        <v>310</v>
      </c>
      <c r="C195" s="45" t="s">
        <v>19</v>
      </c>
      <c r="D195" s="45" t="s">
        <v>313</v>
      </c>
      <c r="E195" s="45" t="s">
        <v>46</v>
      </c>
      <c r="F195" s="46">
        <v>9.0353849457202209</v>
      </c>
      <c r="G195" s="47">
        <v>56887785</v>
      </c>
      <c r="H195" s="48">
        <v>40211165</v>
      </c>
      <c r="I195" s="49">
        <v>2.2469841263540098</v>
      </c>
      <c r="J195" s="50" t="s">
        <v>1</v>
      </c>
      <c r="K195" s="51"/>
      <c r="L195" s="51"/>
      <c r="M195" s="43"/>
    </row>
    <row r="196" spans="1:14" x14ac:dyDescent="0.25">
      <c r="A196" s="52">
        <v>11792</v>
      </c>
      <c r="B196" s="53" t="s">
        <v>60</v>
      </c>
      <c r="C196" s="53" t="s">
        <v>19</v>
      </c>
      <c r="D196" s="53" t="s">
        <v>62</v>
      </c>
      <c r="E196" s="53" t="s">
        <v>46</v>
      </c>
      <c r="F196" s="54">
        <v>20.473734986877901</v>
      </c>
      <c r="G196" s="55">
        <v>45756123</v>
      </c>
      <c r="H196" s="56">
        <v>41091948</v>
      </c>
      <c r="I196" s="57">
        <v>4.9824201536704704</v>
      </c>
      <c r="J196" s="58" t="s">
        <v>55</v>
      </c>
      <c r="K196" s="59"/>
      <c r="L196" s="60">
        <f>H196</f>
        <v>41091948</v>
      </c>
      <c r="M196" s="43"/>
    </row>
    <row r="197" spans="1:14" x14ac:dyDescent="0.25">
      <c r="A197" s="52">
        <v>11608</v>
      </c>
      <c r="B197" s="53" t="s">
        <v>374</v>
      </c>
      <c r="C197" s="53" t="s">
        <v>19</v>
      </c>
      <c r="D197" s="53" t="s">
        <v>377</v>
      </c>
      <c r="E197" s="53" t="s">
        <v>49</v>
      </c>
      <c r="F197" s="54">
        <v>22.0277879175108</v>
      </c>
      <c r="G197" s="55">
        <v>42654365</v>
      </c>
      <c r="H197" s="56">
        <v>42654365</v>
      </c>
      <c r="I197" s="57">
        <v>5.16425175184553</v>
      </c>
      <c r="J197" s="58" t="s">
        <v>3</v>
      </c>
      <c r="K197" s="59"/>
      <c r="L197" s="60">
        <f>H197</f>
        <v>42654365</v>
      </c>
      <c r="M197" s="43"/>
    </row>
    <row r="198" spans="1:14" x14ac:dyDescent="0.25">
      <c r="A198" s="44">
        <v>11498</v>
      </c>
      <c r="B198" s="45" t="s">
        <v>310</v>
      </c>
      <c r="C198" s="45" t="s">
        <v>19</v>
      </c>
      <c r="D198" s="45" t="s">
        <v>318</v>
      </c>
      <c r="E198" s="45" t="s">
        <v>46</v>
      </c>
      <c r="F198" s="46">
        <v>34.673703225908099</v>
      </c>
      <c r="G198" s="47">
        <v>47164001</v>
      </c>
      <c r="H198" s="48">
        <v>45164001</v>
      </c>
      <c r="I198" s="49">
        <v>7.6772877641881596</v>
      </c>
      <c r="J198" s="50" t="s">
        <v>1</v>
      </c>
      <c r="K198" s="51"/>
      <c r="L198" s="51"/>
      <c r="M198" s="43"/>
    </row>
    <row r="199" spans="1:14" x14ac:dyDescent="0.25">
      <c r="A199" s="52">
        <v>11605</v>
      </c>
      <c r="B199" s="53" t="s">
        <v>374</v>
      </c>
      <c r="C199" s="53" t="s">
        <v>19</v>
      </c>
      <c r="D199" s="53" t="s">
        <v>375</v>
      </c>
      <c r="E199" s="53" t="s">
        <v>49</v>
      </c>
      <c r="F199" s="54">
        <v>23.276706343422902</v>
      </c>
      <c r="G199" s="55">
        <v>45990644</v>
      </c>
      <c r="H199" s="56">
        <v>45990644</v>
      </c>
      <c r="I199" s="57">
        <v>5.06118295352048</v>
      </c>
      <c r="J199" s="58" t="s">
        <v>3</v>
      </c>
      <c r="K199" s="59"/>
      <c r="L199" s="60">
        <f>H199</f>
        <v>45990644</v>
      </c>
      <c r="M199" s="43"/>
    </row>
    <row r="200" spans="1:14" s="62" customFormat="1" x14ac:dyDescent="0.25">
      <c r="A200" s="44">
        <v>11470</v>
      </c>
      <c r="B200" s="45" t="s">
        <v>261</v>
      </c>
      <c r="C200" s="45" t="s">
        <v>19</v>
      </c>
      <c r="D200" s="45" t="s">
        <v>262</v>
      </c>
      <c r="E200" s="45" t="s">
        <v>46</v>
      </c>
      <c r="F200" s="46">
        <v>9.24782498469893</v>
      </c>
      <c r="G200" s="47">
        <v>75223740</v>
      </c>
      <c r="H200" s="48">
        <v>46917847</v>
      </c>
      <c r="I200" s="49">
        <v>1.9710676375876599</v>
      </c>
      <c r="J200" s="50" t="s">
        <v>55</v>
      </c>
      <c r="K200" s="51"/>
      <c r="L200" s="51"/>
      <c r="M200" s="43"/>
      <c r="N200" s="30"/>
    </row>
    <row r="201" spans="1:14" x14ac:dyDescent="0.25">
      <c r="A201" s="44">
        <v>11432</v>
      </c>
      <c r="B201" s="45" t="s">
        <v>310</v>
      </c>
      <c r="C201" s="45" t="s">
        <v>19</v>
      </c>
      <c r="D201" s="45" t="s">
        <v>314</v>
      </c>
      <c r="E201" s="45" t="s">
        <v>46</v>
      </c>
      <c r="F201" s="46">
        <v>7.2563944735274797</v>
      </c>
      <c r="G201" s="47">
        <v>47953408</v>
      </c>
      <c r="H201" s="48">
        <v>47953408</v>
      </c>
      <c r="I201" s="49">
        <v>1.5132176786115901</v>
      </c>
      <c r="J201" s="50" t="s">
        <v>55</v>
      </c>
      <c r="K201" s="51"/>
      <c r="L201" s="51"/>
      <c r="M201" s="43"/>
    </row>
    <row r="202" spans="1:14" x14ac:dyDescent="0.25">
      <c r="A202" s="44">
        <v>11427</v>
      </c>
      <c r="B202" s="45" t="s">
        <v>310</v>
      </c>
      <c r="C202" s="45" t="s">
        <v>19</v>
      </c>
      <c r="D202" s="45" t="s">
        <v>311</v>
      </c>
      <c r="E202" s="45" t="s">
        <v>46</v>
      </c>
      <c r="F202" s="46">
        <v>9.4557918302069108</v>
      </c>
      <c r="G202" s="47">
        <v>87661374</v>
      </c>
      <c r="H202" s="48">
        <v>49503135</v>
      </c>
      <c r="I202" s="49">
        <v>1.91014000026602</v>
      </c>
      <c r="J202" s="50" t="s">
        <v>1</v>
      </c>
      <c r="K202" s="51"/>
      <c r="L202" s="51"/>
      <c r="M202" s="43"/>
    </row>
    <row r="203" spans="1:14" x14ac:dyDescent="0.25">
      <c r="A203" s="44">
        <v>11597</v>
      </c>
      <c r="B203" s="45" t="s">
        <v>170</v>
      </c>
      <c r="C203" s="45" t="s">
        <v>19</v>
      </c>
      <c r="D203" s="45" t="s">
        <v>173</v>
      </c>
      <c r="E203" s="45" t="s">
        <v>46</v>
      </c>
      <c r="F203" s="46">
        <v>26.791029428500298</v>
      </c>
      <c r="G203" s="47">
        <v>76957652</v>
      </c>
      <c r="H203" s="48">
        <v>71995546</v>
      </c>
      <c r="I203" s="49">
        <v>3.72120650748316</v>
      </c>
      <c r="J203" s="50" t="s">
        <v>55</v>
      </c>
      <c r="K203" s="51"/>
      <c r="L203" s="51"/>
      <c r="M203" s="43"/>
    </row>
    <row r="204" spans="1:14" x14ac:dyDescent="0.25">
      <c r="A204" s="44">
        <v>11665</v>
      </c>
      <c r="B204" s="45" t="s">
        <v>319</v>
      </c>
      <c r="C204" s="45" t="s">
        <v>19</v>
      </c>
      <c r="D204" s="45" t="s">
        <v>325</v>
      </c>
      <c r="E204" s="45" t="s">
        <v>46</v>
      </c>
      <c r="F204" s="46">
        <v>16.589807513883802</v>
      </c>
      <c r="G204" s="47">
        <v>76349845</v>
      </c>
      <c r="H204" s="48">
        <v>76349845</v>
      </c>
      <c r="I204" s="49">
        <v>2.1728672158907298</v>
      </c>
      <c r="J204" s="50" t="s">
        <v>3</v>
      </c>
      <c r="K204" s="51"/>
      <c r="L204" s="51"/>
      <c r="M204" s="43"/>
    </row>
    <row r="205" spans="1:14" x14ac:dyDescent="0.25">
      <c r="A205" s="44">
        <v>11666</v>
      </c>
      <c r="B205" s="45" t="s">
        <v>319</v>
      </c>
      <c r="C205" s="45" t="s">
        <v>19</v>
      </c>
      <c r="D205" s="45" t="s">
        <v>326</v>
      </c>
      <c r="E205" s="45" t="s">
        <v>46</v>
      </c>
      <c r="F205" s="46">
        <v>10.821757360387499</v>
      </c>
      <c r="G205" s="47">
        <v>85599425</v>
      </c>
      <c r="H205" s="48">
        <v>85599425</v>
      </c>
      <c r="I205" s="49">
        <v>1.26423248291534</v>
      </c>
      <c r="J205" s="50" t="s">
        <v>3</v>
      </c>
      <c r="K205" s="51"/>
      <c r="L205" s="51"/>
      <c r="M205" s="43"/>
    </row>
    <row r="206" spans="1:14" x14ac:dyDescent="0.25">
      <c r="A206" s="44">
        <v>11440</v>
      </c>
      <c r="B206" s="45" t="s">
        <v>319</v>
      </c>
      <c r="C206" s="45" t="s">
        <v>19</v>
      </c>
      <c r="D206" s="45" t="s">
        <v>320</v>
      </c>
      <c r="E206" s="45" t="s">
        <v>46</v>
      </c>
      <c r="F206" s="46">
        <v>22.374457313646101</v>
      </c>
      <c r="G206" s="47">
        <v>89466829</v>
      </c>
      <c r="H206" s="48">
        <v>89466829</v>
      </c>
      <c r="I206" s="49">
        <v>2.5008662499535101</v>
      </c>
      <c r="J206" s="50" t="s">
        <v>3</v>
      </c>
      <c r="K206" s="51"/>
      <c r="L206" s="51"/>
      <c r="M206" s="43"/>
    </row>
    <row r="207" spans="1:14" x14ac:dyDescent="0.25">
      <c r="A207" s="44">
        <v>11439</v>
      </c>
      <c r="B207" s="45" t="s">
        <v>177</v>
      </c>
      <c r="C207" s="45" t="s">
        <v>19</v>
      </c>
      <c r="D207" s="45" t="s">
        <v>178</v>
      </c>
      <c r="E207" s="45" t="s">
        <v>46</v>
      </c>
      <c r="F207" s="46">
        <v>23.629459411487101</v>
      </c>
      <c r="G207" s="47">
        <v>99516737</v>
      </c>
      <c r="H207" s="48">
        <v>99516737</v>
      </c>
      <c r="I207" s="49">
        <v>2.3744206375543802</v>
      </c>
      <c r="J207" s="50" t="s">
        <v>3</v>
      </c>
      <c r="K207" s="51"/>
      <c r="L207" s="51"/>
      <c r="M207" s="43"/>
    </row>
    <row r="208" spans="1:14" hidden="1" x14ac:dyDescent="0.25">
      <c r="A208" s="44">
        <v>11750</v>
      </c>
      <c r="B208" s="45" t="s">
        <v>328</v>
      </c>
      <c r="C208" s="45" t="s">
        <v>20</v>
      </c>
      <c r="D208" s="45" t="s">
        <v>329</v>
      </c>
      <c r="E208" s="45" t="s">
        <v>46</v>
      </c>
      <c r="F208" s="46">
        <v>3.7287060163603001</v>
      </c>
      <c r="G208" s="47">
        <v>27601325</v>
      </c>
      <c r="H208" s="48">
        <v>27601325</v>
      </c>
      <c r="I208" s="49">
        <v>1.35091558697283</v>
      </c>
      <c r="J208" s="50" t="s">
        <v>1</v>
      </c>
      <c r="K208" s="51"/>
      <c r="L208" s="51"/>
      <c r="M208" s="43"/>
    </row>
    <row r="209" spans="1:13" hidden="1" x14ac:dyDescent="0.25">
      <c r="A209" s="44">
        <v>11511</v>
      </c>
      <c r="B209" s="45" t="s">
        <v>330</v>
      </c>
      <c r="C209" s="45" t="s">
        <v>20</v>
      </c>
      <c r="D209" s="45" t="s">
        <v>331</v>
      </c>
      <c r="E209" s="45" t="s">
        <v>46</v>
      </c>
      <c r="F209" s="46">
        <v>2.6192636796971498</v>
      </c>
      <c r="G209" s="47">
        <v>17574820</v>
      </c>
      <c r="H209" s="48">
        <v>17574820</v>
      </c>
      <c r="I209" s="49">
        <v>1.4903502167858</v>
      </c>
      <c r="J209" s="50" t="s">
        <v>1</v>
      </c>
      <c r="K209" s="61"/>
      <c r="L209" s="51"/>
      <c r="M209" s="43"/>
    </row>
    <row r="210" spans="1:13" hidden="1" x14ac:dyDescent="0.25">
      <c r="A210" s="44">
        <v>11710</v>
      </c>
      <c r="B210" s="45" t="s">
        <v>330</v>
      </c>
      <c r="C210" s="45" t="s">
        <v>20</v>
      </c>
      <c r="D210" s="45" t="s">
        <v>332</v>
      </c>
      <c r="E210" s="45" t="s">
        <v>46</v>
      </c>
      <c r="F210" s="46">
        <v>4.8276092846465204</v>
      </c>
      <c r="G210" s="47">
        <v>38131297</v>
      </c>
      <c r="H210" s="48">
        <v>38131297</v>
      </c>
      <c r="I210" s="49">
        <v>1.2660490632265899</v>
      </c>
      <c r="J210" s="50" t="s">
        <v>1</v>
      </c>
      <c r="K210" s="51"/>
      <c r="L210" s="51"/>
      <c r="M210" s="43"/>
    </row>
    <row r="211" spans="1:13" hidden="1" x14ac:dyDescent="0.25">
      <c r="A211" s="44">
        <v>11698</v>
      </c>
      <c r="B211" s="45" t="s">
        <v>330</v>
      </c>
      <c r="C211" s="45" t="s">
        <v>20</v>
      </c>
      <c r="D211" s="45" t="s">
        <v>333</v>
      </c>
      <c r="E211" s="45" t="s">
        <v>46</v>
      </c>
      <c r="F211" s="46">
        <v>4.6543078710868002</v>
      </c>
      <c r="G211" s="47">
        <v>61161520</v>
      </c>
      <c r="H211" s="48">
        <v>57561520</v>
      </c>
      <c r="I211" s="49">
        <v>0.80857973713807496</v>
      </c>
      <c r="J211" s="50" t="s">
        <v>1</v>
      </c>
      <c r="K211" s="51"/>
      <c r="L211" s="51"/>
      <c r="M211" s="43"/>
    </row>
    <row r="212" spans="1:13" hidden="1" x14ac:dyDescent="0.25">
      <c r="A212" s="44">
        <v>11514</v>
      </c>
      <c r="B212" s="45" t="s">
        <v>330</v>
      </c>
      <c r="C212" s="45" t="s">
        <v>20</v>
      </c>
      <c r="D212" s="45" t="s">
        <v>334</v>
      </c>
      <c r="E212" s="45" t="s">
        <v>46</v>
      </c>
      <c r="F212" s="46">
        <v>0.12738858194083399</v>
      </c>
      <c r="G212" s="47">
        <v>8030993</v>
      </c>
      <c r="H212" s="48">
        <v>8030993</v>
      </c>
      <c r="I212" s="49">
        <v>0.15862120903459101</v>
      </c>
      <c r="J212" s="50" t="s">
        <v>1</v>
      </c>
      <c r="K212" s="51"/>
      <c r="L212" s="51"/>
      <c r="M212" s="43"/>
    </row>
    <row r="213" spans="1:13" hidden="1" x14ac:dyDescent="0.25">
      <c r="A213" s="44">
        <v>11451</v>
      </c>
      <c r="B213" s="45" t="s">
        <v>335</v>
      </c>
      <c r="C213" s="45" t="s">
        <v>20</v>
      </c>
      <c r="D213" s="45" t="s">
        <v>336</v>
      </c>
      <c r="E213" s="45" t="s">
        <v>46</v>
      </c>
      <c r="F213" s="46">
        <v>13.321022908208001</v>
      </c>
      <c r="G213" s="47">
        <v>56697003</v>
      </c>
      <c r="H213" s="48">
        <v>52697003</v>
      </c>
      <c r="I213" s="49">
        <v>2.5278520883261701</v>
      </c>
      <c r="J213" s="50" t="s">
        <v>3</v>
      </c>
      <c r="K213" s="51"/>
      <c r="L213" s="51"/>
      <c r="M213" s="43"/>
    </row>
    <row r="214" spans="1:13" hidden="1" x14ac:dyDescent="0.25">
      <c r="A214" s="44">
        <v>11449</v>
      </c>
      <c r="B214" s="45" t="s">
        <v>335</v>
      </c>
      <c r="C214" s="45" t="s">
        <v>20</v>
      </c>
      <c r="D214" s="45" t="s">
        <v>337</v>
      </c>
      <c r="E214" s="45" t="s">
        <v>46</v>
      </c>
      <c r="F214" s="46">
        <v>14.1204103648107</v>
      </c>
      <c r="G214" s="47">
        <v>148466414</v>
      </c>
      <c r="H214" s="48">
        <v>148466414</v>
      </c>
      <c r="I214" s="49">
        <v>0.95108449004572704</v>
      </c>
      <c r="J214" s="50" t="s">
        <v>3</v>
      </c>
      <c r="K214" s="51"/>
      <c r="L214" s="51"/>
      <c r="M214" s="43"/>
    </row>
    <row r="215" spans="1:13" hidden="1" x14ac:dyDescent="0.25">
      <c r="A215" s="44">
        <v>11643</v>
      </c>
      <c r="B215" s="45" t="s">
        <v>338</v>
      </c>
      <c r="C215" s="45" t="s">
        <v>21</v>
      </c>
      <c r="D215" s="45" t="s">
        <v>339</v>
      </c>
      <c r="E215" s="45" t="s">
        <v>40</v>
      </c>
      <c r="F215" s="46">
        <v>0.44125345669920202</v>
      </c>
      <c r="G215" s="47">
        <v>6672818</v>
      </c>
      <c r="H215" s="48">
        <v>6672818</v>
      </c>
      <c r="I215" s="49">
        <v>0.66127003119102301</v>
      </c>
      <c r="J215" s="50" t="s">
        <v>1</v>
      </c>
      <c r="K215" s="51"/>
      <c r="L215" s="51"/>
      <c r="M215" s="43"/>
    </row>
    <row r="216" spans="1:13" hidden="1" x14ac:dyDescent="0.25">
      <c r="A216" s="44">
        <v>11583</v>
      </c>
      <c r="B216" s="45" t="s">
        <v>338</v>
      </c>
      <c r="C216" s="45" t="s">
        <v>21</v>
      </c>
      <c r="D216" s="45" t="s">
        <v>340</v>
      </c>
      <c r="E216" s="45" t="s">
        <v>40</v>
      </c>
      <c r="F216" s="46">
        <v>0.73340339414756905</v>
      </c>
      <c r="G216" s="47">
        <v>12506229</v>
      </c>
      <c r="H216" s="48">
        <v>12506229</v>
      </c>
      <c r="I216" s="49">
        <v>0.58643048527863095</v>
      </c>
      <c r="J216" s="50" t="s">
        <v>1</v>
      </c>
      <c r="K216" s="51"/>
      <c r="L216" s="51"/>
      <c r="M216" s="43"/>
    </row>
    <row r="217" spans="1:13" hidden="1" x14ac:dyDescent="0.25">
      <c r="A217" s="44">
        <v>11533</v>
      </c>
      <c r="B217" s="45" t="s">
        <v>341</v>
      </c>
      <c r="C217" s="45" t="s">
        <v>21</v>
      </c>
      <c r="D217" s="45" t="s">
        <v>342</v>
      </c>
      <c r="E217" s="45" t="s">
        <v>40</v>
      </c>
      <c r="F217" s="46">
        <v>1.30583552883843</v>
      </c>
      <c r="G217" s="47">
        <v>6556170</v>
      </c>
      <c r="H217" s="48">
        <v>6556170</v>
      </c>
      <c r="I217" s="49">
        <v>1.99176581577115</v>
      </c>
      <c r="J217" s="50" t="s">
        <v>1</v>
      </c>
      <c r="K217" s="51"/>
      <c r="L217" s="51"/>
      <c r="M217" s="43"/>
    </row>
    <row r="218" spans="1:13" hidden="1" x14ac:dyDescent="0.25">
      <c r="A218" s="44">
        <v>11584</v>
      </c>
      <c r="B218" s="45" t="s">
        <v>341</v>
      </c>
      <c r="C218" s="45" t="s">
        <v>21</v>
      </c>
      <c r="D218" s="45" t="s">
        <v>343</v>
      </c>
      <c r="E218" s="45" t="s">
        <v>40</v>
      </c>
      <c r="F218" s="46">
        <v>0.70238605317859504</v>
      </c>
      <c r="G218" s="47">
        <v>6569804</v>
      </c>
      <c r="H218" s="48">
        <v>6569804</v>
      </c>
      <c r="I218" s="49">
        <v>1.06911264503263</v>
      </c>
      <c r="J218" s="50" t="s">
        <v>1</v>
      </c>
      <c r="K218" s="51"/>
      <c r="L218" s="51"/>
      <c r="M218" s="43"/>
    </row>
    <row r="219" spans="1:13" hidden="1" x14ac:dyDescent="0.25">
      <c r="A219" s="44">
        <v>11697</v>
      </c>
      <c r="B219" s="45" t="s">
        <v>344</v>
      </c>
      <c r="C219" s="45" t="s">
        <v>20</v>
      </c>
      <c r="D219" s="45" t="s">
        <v>345</v>
      </c>
      <c r="E219" s="45" t="s">
        <v>40</v>
      </c>
      <c r="F219" s="46">
        <v>2.2884600565280699</v>
      </c>
      <c r="G219" s="47">
        <v>15759282</v>
      </c>
      <c r="H219" s="48">
        <v>15759282</v>
      </c>
      <c r="I219" s="49">
        <v>1.4521347206859201</v>
      </c>
      <c r="J219" s="50" t="s">
        <v>1</v>
      </c>
      <c r="K219" s="61"/>
      <c r="L219" s="51"/>
      <c r="M219" s="43"/>
    </row>
    <row r="220" spans="1:13" hidden="1" x14ac:dyDescent="0.25">
      <c r="A220" s="44">
        <v>11526</v>
      </c>
      <c r="B220" s="45" t="s">
        <v>344</v>
      </c>
      <c r="C220" s="45" t="s">
        <v>20</v>
      </c>
      <c r="D220" s="45" t="s">
        <v>346</v>
      </c>
      <c r="E220" s="45" t="s">
        <v>40</v>
      </c>
      <c r="F220" s="46">
        <v>2.24183296047033</v>
      </c>
      <c r="G220" s="47">
        <v>19563211</v>
      </c>
      <c r="H220" s="48">
        <v>19563211</v>
      </c>
      <c r="I220" s="49">
        <v>1.14594325055857</v>
      </c>
      <c r="J220" s="50" t="s">
        <v>1</v>
      </c>
      <c r="K220" s="51"/>
      <c r="L220" s="51"/>
      <c r="M220" s="43"/>
    </row>
    <row r="221" spans="1:13" hidden="1" x14ac:dyDescent="0.25">
      <c r="A221" s="44">
        <v>11744</v>
      </c>
      <c r="B221" s="45" t="s">
        <v>347</v>
      </c>
      <c r="C221" s="45" t="s">
        <v>13</v>
      </c>
      <c r="D221" s="45" t="s">
        <v>348</v>
      </c>
      <c r="E221" s="45" t="s">
        <v>40</v>
      </c>
      <c r="F221" s="46">
        <v>4.4601706123938101</v>
      </c>
      <c r="G221" s="47">
        <v>15477354</v>
      </c>
      <c r="H221" s="48">
        <v>15477354</v>
      </c>
      <c r="I221" s="49">
        <v>2.8817397420733601</v>
      </c>
      <c r="J221" s="50" t="s">
        <v>1</v>
      </c>
      <c r="K221" s="51"/>
      <c r="L221" s="51"/>
      <c r="M221" s="43"/>
    </row>
    <row r="222" spans="1:13" hidden="1" x14ac:dyDescent="0.25">
      <c r="A222" s="44">
        <v>11580</v>
      </c>
      <c r="B222" s="45" t="s">
        <v>349</v>
      </c>
      <c r="C222" s="45" t="s">
        <v>20</v>
      </c>
      <c r="D222" s="45" t="s">
        <v>350</v>
      </c>
      <c r="E222" s="45" t="s">
        <v>46</v>
      </c>
      <c r="F222" s="46">
        <v>1.1049997381905201</v>
      </c>
      <c r="G222" s="47">
        <v>15364740</v>
      </c>
      <c r="H222" s="48">
        <v>15364740</v>
      </c>
      <c r="I222" s="49">
        <v>0.71917893709267</v>
      </c>
      <c r="J222" s="50" t="s">
        <v>1</v>
      </c>
      <c r="K222" s="51"/>
      <c r="L222" s="51"/>
      <c r="M222" s="43"/>
    </row>
    <row r="223" spans="1:13" hidden="1" x14ac:dyDescent="0.25">
      <c r="A223" s="44">
        <v>11579</v>
      </c>
      <c r="B223" s="45" t="s">
        <v>349</v>
      </c>
      <c r="C223" s="45" t="s">
        <v>20</v>
      </c>
      <c r="D223" s="45" t="s">
        <v>351</v>
      </c>
      <c r="E223" s="45" t="s">
        <v>46</v>
      </c>
      <c r="F223" s="46">
        <v>1.37637617645529</v>
      </c>
      <c r="G223" s="47">
        <v>34535305</v>
      </c>
      <c r="H223" s="48">
        <v>34535305</v>
      </c>
      <c r="I223" s="49">
        <v>0.39854177528048401</v>
      </c>
      <c r="J223" s="50" t="s">
        <v>1</v>
      </c>
      <c r="K223" s="51"/>
      <c r="L223" s="51"/>
      <c r="M223" s="43"/>
    </row>
    <row r="224" spans="1:13" hidden="1" x14ac:dyDescent="0.25">
      <c r="A224" s="44">
        <v>11587</v>
      </c>
      <c r="B224" s="45" t="s">
        <v>352</v>
      </c>
      <c r="C224" s="45" t="s">
        <v>13</v>
      </c>
      <c r="D224" s="45" t="s">
        <v>353</v>
      </c>
      <c r="E224" s="45" t="s">
        <v>40</v>
      </c>
      <c r="F224" s="46">
        <v>1.36722895522961</v>
      </c>
      <c r="G224" s="47">
        <v>12000645</v>
      </c>
      <c r="H224" s="48">
        <v>12000645</v>
      </c>
      <c r="I224" s="49">
        <v>1.1392962255192201</v>
      </c>
      <c r="J224" s="50" t="s">
        <v>1</v>
      </c>
      <c r="K224" s="51"/>
      <c r="L224" s="51"/>
      <c r="M224" s="43"/>
    </row>
    <row r="225" spans="1:13" hidden="1" x14ac:dyDescent="0.25">
      <c r="A225" s="34">
        <v>11624</v>
      </c>
      <c r="B225" s="35" t="s">
        <v>354</v>
      </c>
      <c r="C225" s="35" t="s">
        <v>15</v>
      </c>
      <c r="D225" s="35" t="s">
        <v>355</v>
      </c>
      <c r="E225" s="35" t="s">
        <v>46</v>
      </c>
      <c r="F225" s="36">
        <v>32.405007948132599</v>
      </c>
      <c r="G225" s="37">
        <v>68659081</v>
      </c>
      <c r="H225" s="38">
        <v>57371621</v>
      </c>
      <c r="I225" s="39">
        <v>5.6482643131405803</v>
      </c>
      <c r="J225" s="40" t="s">
        <v>55</v>
      </c>
      <c r="K225" s="41">
        <f>H225</f>
        <v>57371621</v>
      </c>
      <c r="L225" s="42"/>
      <c r="M225" s="43"/>
    </row>
    <row r="226" spans="1:13" hidden="1" x14ac:dyDescent="0.25">
      <c r="A226" s="44">
        <v>11627</v>
      </c>
      <c r="B226" s="45" t="s">
        <v>354</v>
      </c>
      <c r="C226" s="45" t="s">
        <v>15</v>
      </c>
      <c r="D226" s="45" t="s">
        <v>356</v>
      </c>
      <c r="E226" s="45" t="s">
        <v>46</v>
      </c>
      <c r="F226" s="46">
        <v>4.5811158273516597</v>
      </c>
      <c r="G226" s="47">
        <v>15682894</v>
      </c>
      <c r="H226" s="48">
        <v>15682894</v>
      </c>
      <c r="I226" s="49">
        <v>2.92109085692453</v>
      </c>
      <c r="J226" s="50" t="s">
        <v>1</v>
      </c>
      <c r="K226" s="51"/>
      <c r="L226" s="51"/>
      <c r="M226" s="43"/>
    </row>
    <row r="227" spans="1:13" hidden="1" x14ac:dyDescent="0.25">
      <c r="A227" s="44">
        <v>11625</v>
      </c>
      <c r="B227" s="45" t="s">
        <v>354</v>
      </c>
      <c r="C227" s="45" t="s">
        <v>15</v>
      </c>
      <c r="D227" s="45" t="s">
        <v>357</v>
      </c>
      <c r="E227" s="45" t="s">
        <v>46</v>
      </c>
      <c r="F227" s="46">
        <v>5.4029932388337301</v>
      </c>
      <c r="G227" s="47">
        <v>40685514</v>
      </c>
      <c r="H227" s="48">
        <v>26685514</v>
      </c>
      <c r="I227" s="49">
        <v>2.0246914632537001</v>
      </c>
      <c r="J227" s="50" t="s">
        <v>55</v>
      </c>
      <c r="K227" s="51"/>
      <c r="L227" s="51"/>
      <c r="M227" s="43"/>
    </row>
    <row r="228" spans="1:13" hidden="1" x14ac:dyDescent="0.25">
      <c r="A228" s="44">
        <v>11623</v>
      </c>
      <c r="B228" s="45" t="s">
        <v>354</v>
      </c>
      <c r="C228" s="45" t="s">
        <v>15</v>
      </c>
      <c r="D228" s="45" t="s">
        <v>358</v>
      </c>
      <c r="E228" s="45" t="s">
        <v>46</v>
      </c>
      <c r="F228" s="46">
        <v>1.22593578816543</v>
      </c>
      <c r="G228" s="47">
        <v>22063205</v>
      </c>
      <c r="H228" s="48">
        <v>14762492</v>
      </c>
      <c r="I228" s="49">
        <v>0.83043959526984401</v>
      </c>
      <c r="J228" s="50" t="s">
        <v>1</v>
      </c>
      <c r="K228" s="51"/>
      <c r="L228" s="51"/>
      <c r="M228" s="43"/>
    </row>
    <row r="229" spans="1:13" hidden="1" x14ac:dyDescent="0.25">
      <c r="A229" s="44">
        <v>11552</v>
      </c>
      <c r="B229" s="45" t="s">
        <v>359</v>
      </c>
      <c r="C229" s="45" t="s">
        <v>15</v>
      </c>
      <c r="D229" s="45" t="s">
        <v>360</v>
      </c>
      <c r="E229" s="45" t="s">
        <v>46</v>
      </c>
      <c r="F229" s="46">
        <v>4.81302903485859</v>
      </c>
      <c r="G229" s="47">
        <v>21901719</v>
      </c>
      <c r="H229" s="48">
        <v>18901719</v>
      </c>
      <c r="I229" s="49">
        <v>2.5463446128146199</v>
      </c>
      <c r="J229" s="50" t="s">
        <v>1</v>
      </c>
      <c r="K229" s="51"/>
      <c r="L229" s="51"/>
      <c r="M229" s="43"/>
    </row>
    <row r="230" spans="1:13" hidden="1" x14ac:dyDescent="0.25">
      <c r="A230" s="44">
        <v>11556</v>
      </c>
      <c r="B230" s="45" t="s">
        <v>359</v>
      </c>
      <c r="C230" s="45" t="s">
        <v>15</v>
      </c>
      <c r="D230" s="45" t="s">
        <v>361</v>
      </c>
      <c r="E230" s="45" t="s">
        <v>46</v>
      </c>
      <c r="F230" s="46">
        <v>11.5356812555879</v>
      </c>
      <c r="G230" s="47">
        <v>100013733</v>
      </c>
      <c r="H230" s="48">
        <v>67780327</v>
      </c>
      <c r="I230" s="49">
        <v>1.70192174723322</v>
      </c>
      <c r="J230" s="50" t="s">
        <v>55</v>
      </c>
      <c r="K230" s="51"/>
      <c r="L230" s="51"/>
      <c r="M230" s="43"/>
    </row>
    <row r="231" spans="1:13" hidden="1" x14ac:dyDescent="0.25">
      <c r="A231" s="44">
        <v>11554</v>
      </c>
      <c r="B231" s="45" t="s">
        <v>359</v>
      </c>
      <c r="C231" s="45" t="s">
        <v>15</v>
      </c>
      <c r="D231" s="45" t="s">
        <v>362</v>
      </c>
      <c r="E231" s="45" t="s">
        <v>46</v>
      </c>
      <c r="F231" s="46">
        <v>3.9313091471907202</v>
      </c>
      <c r="G231" s="47">
        <v>40869875</v>
      </c>
      <c r="H231" s="48">
        <v>37378274</v>
      </c>
      <c r="I231" s="49">
        <v>1.05176315717272</v>
      </c>
      <c r="J231" s="50" t="s">
        <v>1</v>
      </c>
      <c r="K231" s="51"/>
      <c r="L231" s="51"/>
      <c r="M231" s="43"/>
    </row>
    <row r="232" spans="1:13" hidden="1" x14ac:dyDescent="0.25">
      <c r="A232" s="44">
        <v>11553</v>
      </c>
      <c r="B232" s="45" t="s">
        <v>359</v>
      </c>
      <c r="C232" s="45" t="s">
        <v>15</v>
      </c>
      <c r="D232" s="45" t="s">
        <v>363</v>
      </c>
      <c r="E232" s="45" t="s">
        <v>46</v>
      </c>
      <c r="F232" s="46">
        <v>1.4548478867357899</v>
      </c>
      <c r="G232" s="47">
        <v>16201266</v>
      </c>
      <c r="H232" s="48">
        <v>16201266</v>
      </c>
      <c r="I232" s="49">
        <v>0.89798407527892599</v>
      </c>
      <c r="J232" s="50" t="s">
        <v>1</v>
      </c>
      <c r="K232" s="51"/>
      <c r="L232" s="51"/>
      <c r="M232" s="43"/>
    </row>
    <row r="233" spans="1:13" hidden="1" x14ac:dyDescent="0.25">
      <c r="A233" s="44">
        <v>11695</v>
      </c>
      <c r="B233" s="45" t="s">
        <v>364</v>
      </c>
      <c r="C233" s="45" t="s">
        <v>21</v>
      </c>
      <c r="D233" s="45" t="s">
        <v>365</v>
      </c>
      <c r="E233" s="45" t="s">
        <v>49</v>
      </c>
      <c r="F233" s="46">
        <v>5.6031617726456702</v>
      </c>
      <c r="G233" s="47">
        <v>41510992</v>
      </c>
      <c r="H233" s="48">
        <v>41510992</v>
      </c>
      <c r="I233" s="49">
        <v>1.3498019446621901</v>
      </c>
      <c r="J233" s="50" t="s">
        <v>3</v>
      </c>
      <c r="K233" s="51"/>
      <c r="L233" s="51"/>
      <c r="M233" s="43"/>
    </row>
    <row r="234" spans="1:13" hidden="1" x14ac:dyDescent="0.25">
      <c r="A234" s="44">
        <v>11501</v>
      </c>
      <c r="B234" s="45" t="s">
        <v>366</v>
      </c>
      <c r="C234" s="45" t="s">
        <v>16</v>
      </c>
      <c r="D234" s="45" t="s">
        <v>367</v>
      </c>
      <c r="E234" s="45" t="s">
        <v>53</v>
      </c>
      <c r="F234" s="46">
        <v>3.9595177284907601</v>
      </c>
      <c r="G234" s="47">
        <v>20008582</v>
      </c>
      <c r="H234" s="48">
        <v>20008582</v>
      </c>
      <c r="I234" s="49">
        <v>1.9789097140870699</v>
      </c>
      <c r="J234" s="50" t="s">
        <v>1</v>
      </c>
      <c r="K234" s="51"/>
      <c r="L234" s="51"/>
      <c r="M234" s="43"/>
    </row>
    <row r="235" spans="1:13" hidden="1" x14ac:dyDescent="0.25">
      <c r="A235" s="44">
        <v>11568</v>
      </c>
      <c r="B235" s="45" t="s">
        <v>366</v>
      </c>
      <c r="C235" s="45" t="s">
        <v>16</v>
      </c>
      <c r="D235" s="45" t="s">
        <v>368</v>
      </c>
      <c r="E235" s="45" t="s">
        <v>53</v>
      </c>
      <c r="F235" s="46">
        <v>10.9925427754784</v>
      </c>
      <c r="G235" s="47">
        <v>115939177</v>
      </c>
      <c r="H235" s="48">
        <v>66525177</v>
      </c>
      <c r="I235" s="49">
        <v>1.6523883544839599</v>
      </c>
      <c r="J235" s="50" t="s">
        <v>55</v>
      </c>
      <c r="K235" s="51"/>
      <c r="L235" s="51"/>
      <c r="M235" s="43"/>
    </row>
    <row r="236" spans="1:13" hidden="1" x14ac:dyDescent="0.25">
      <c r="A236" s="44">
        <v>11713</v>
      </c>
      <c r="B236" s="45" t="s">
        <v>369</v>
      </c>
      <c r="C236" s="45" t="s">
        <v>13</v>
      </c>
      <c r="D236" s="45" t="s">
        <v>370</v>
      </c>
      <c r="E236" s="45" t="s">
        <v>40</v>
      </c>
      <c r="F236" s="46">
        <v>0.34786530312804298</v>
      </c>
      <c r="G236" s="47">
        <v>10552947</v>
      </c>
      <c r="H236" s="48">
        <v>10552947</v>
      </c>
      <c r="I236" s="49">
        <v>0.32963806520400701</v>
      </c>
      <c r="J236" s="50" t="s">
        <v>1</v>
      </c>
      <c r="K236" s="51"/>
      <c r="L236" s="51"/>
      <c r="M236" s="43"/>
    </row>
    <row r="237" spans="1:13" hidden="1" x14ac:dyDescent="0.25">
      <c r="A237" s="44">
        <v>11535</v>
      </c>
      <c r="B237" s="45" t="s">
        <v>371</v>
      </c>
      <c r="C237" s="45" t="s">
        <v>13</v>
      </c>
      <c r="D237" s="45" t="s">
        <v>372</v>
      </c>
      <c r="E237" s="45" t="s">
        <v>40</v>
      </c>
      <c r="F237" s="46">
        <v>0.268411446580399</v>
      </c>
      <c r="G237" s="47">
        <v>7992422</v>
      </c>
      <c r="H237" s="48">
        <v>7992422</v>
      </c>
      <c r="I237" s="49">
        <v>0.33583242549054498</v>
      </c>
      <c r="J237" s="50" t="s">
        <v>1</v>
      </c>
      <c r="K237" s="51"/>
      <c r="L237" s="51"/>
      <c r="M237" s="43"/>
    </row>
    <row r="238" spans="1:13" hidden="1" x14ac:dyDescent="0.25">
      <c r="A238" s="44">
        <v>11536</v>
      </c>
      <c r="B238" s="45" t="s">
        <v>371</v>
      </c>
      <c r="C238" s="45" t="s">
        <v>13</v>
      </c>
      <c r="D238" s="45" t="s">
        <v>373</v>
      </c>
      <c r="E238" s="45" t="s">
        <v>40</v>
      </c>
      <c r="F238" s="46">
        <v>0.171663782724716</v>
      </c>
      <c r="G238" s="47">
        <v>10700728</v>
      </c>
      <c r="H238" s="48">
        <v>10700728</v>
      </c>
      <c r="I238" s="49">
        <v>0.16042252706985499</v>
      </c>
      <c r="J238" s="50" t="s">
        <v>1</v>
      </c>
      <c r="K238" s="51"/>
      <c r="L238" s="51"/>
      <c r="M238" s="43"/>
    </row>
    <row r="239" spans="1:13" x14ac:dyDescent="0.25">
      <c r="A239" s="44">
        <v>11673</v>
      </c>
      <c r="B239" s="45" t="s">
        <v>292</v>
      </c>
      <c r="C239" s="45" t="s">
        <v>19</v>
      </c>
      <c r="D239" s="45" t="s">
        <v>295</v>
      </c>
      <c r="E239" s="45" t="s">
        <v>46</v>
      </c>
      <c r="F239" s="46">
        <v>6.4736369887051204</v>
      </c>
      <c r="G239" s="47">
        <v>200992758</v>
      </c>
      <c r="H239" s="48">
        <v>200992758</v>
      </c>
      <c r="I239" s="49">
        <v>0.32208309658127698</v>
      </c>
      <c r="J239" s="50" t="s">
        <v>3</v>
      </c>
      <c r="K239" s="51"/>
      <c r="L239" s="51"/>
      <c r="M239" s="43"/>
    </row>
    <row r="240" spans="1:13" x14ac:dyDescent="0.25">
      <c r="A240" s="44">
        <v>11607</v>
      </c>
      <c r="B240" s="45" t="s">
        <v>374</v>
      </c>
      <c r="C240" s="45" t="s">
        <v>19</v>
      </c>
      <c r="D240" s="45" t="s">
        <v>376</v>
      </c>
      <c r="E240" s="45" t="s">
        <v>49</v>
      </c>
      <c r="F240" s="46">
        <v>15.531266880505299</v>
      </c>
      <c r="G240" s="47">
        <v>233284876</v>
      </c>
      <c r="H240" s="48">
        <v>233284876</v>
      </c>
      <c r="I240" s="49">
        <v>0.66576398551037497</v>
      </c>
      <c r="J240" s="50" t="s">
        <v>3</v>
      </c>
      <c r="K240" s="51"/>
      <c r="L240" s="51"/>
      <c r="M240" s="43"/>
    </row>
    <row r="241" spans="1:13" x14ac:dyDescent="0.25">
      <c r="A241" s="44">
        <v>11667</v>
      </c>
      <c r="B241" s="45" t="s">
        <v>319</v>
      </c>
      <c r="C241" s="45" t="s">
        <v>19</v>
      </c>
      <c r="D241" s="45" t="s">
        <v>327</v>
      </c>
      <c r="E241" s="45" t="s">
        <v>46</v>
      </c>
      <c r="F241" s="46">
        <v>76.744881436752607</v>
      </c>
      <c r="G241" s="47">
        <v>372234891</v>
      </c>
      <c r="H241" s="48">
        <v>247249891</v>
      </c>
      <c r="I241" s="49">
        <v>3.1039399502405698</v>
      </c>
      <c r="J241" s="50" t="s">
        <v>3</v>
      </c>
      <c r="K241" s="51"/>
      <c r="L241" s="51"/>
      <c r="M241" s="43"/>
    </row>
    <row r="242" spans="1:13" hidden="1" x14ac:dyDescent="0.25">
      <c r="A242" s="44">
        <v>11497</v>
      </c>
      <c r="B242" s="45" t="s">
        <v>378</v>
      </c>
      <c r="C242" s="45" t="s">
        <v>20</v>
      </c>
      <c r="D242" s="45" t="s">
        <v>379</v>
      </c>
      <c r="E242" s="45" t="s">
        <v>46</v>
      </c>
      <c r="F242" s="46">
        <v>1.90797201638029</v>
      </c>
      <c r="G242" s="47">
        <v>40032075</v>
      </c>
      <c r="H242" s="48">
        <v>40032075</v>
      </c>
      <c r="I242" s="49">
        <v>0.47661082179234898</v>
      </c>
      <c r="J242" s="50" t="s">
        <v>1</v>
      </c>
      <c r="K242" s="51"/>
      <c r="L242" s="51"/>
      <c r="M242" s="43"/>
    </row>
    <row r="243" spans="1:13" hidden="1" x14ac:dyDescent="0.25">
      <c r="A243" s="34">
        <v>11671</v>
      </c>
      <c r="B243" s="35" t="s">
        <v>380</v>
      </c>
      <c r="C243" s="35" t="s">
        <v>16</v>
      </c>
      <c r="D243" s="35" t="s">
        <v>381</v>
      </c>
      <c r="E243" s="35" t="s">
        <v>53</v>
      </c>
      <c r="F243" s="36">
        <v>10.5906973996518</v>
      </c>
      <c r="G243" s="37">
        <v>23792343</v>
      </c>
      <c r="H243" s="38">
        <v>23792343</v>
      </c>
      <c r="I243" s="39">
        <v>4.4513049427926799</v>
      </c>
      <c r="J243" s="40" t="s">
        <v>1</v>
      </c>
      <c r="K243" s="41">
        <f>H243</f>
        <v>23792343</v>
      </c>
      <c r="L243" s="42"/>
      <c r="M243" s="43"/>
    </row>
    <row r="244" spans="1:13" hidden="1" x14ac:dyDescent="0.25">
      <c r="A244" s="44">
        <v>11670</v>
      </c>
      <c r="B244" s="45" t="s">
        <v>380</v>
      </c>
      <c r="C244" s="45" t="s">
        <v>16</v>
      </c>
      <c r="D244" s="45" t="s">
        <v>382</v>
      </c>
      <c r="E244" s="45" t="s">
        <v>53</v>
      </c>
      <c r="F244" s="46">
        <v>6.6619116167542396</v>
      </c>
      <c r="G244" s="47">
        <v>33203643</v>
      </c>
      <c r="H244" s="48">
        <v>25203643</v>
      </c>
      <c r="I244" s="49">
        <v>2.6432336058538199</v>
      </c>
      <c r="J244" s="50" t="s">
        <v>1</v>
      </c>
      <c r="K244" s="51"/>
      <c r="L244" s="51"/>
      <c r="M244" s="43"/>
    </row>
    <row r="245" spans="1:13" hidden="1" x14ac:dyDescent="0.25">
      <c r="A245" s="44">
        <v>11669</v>
      </c>
      <c r="B245" s="45" t="s">
        <v>380</v>
      </c>
      <c r="C245" s="45" t="s">
        <v>16</v>
      </c>
      <c r="D245" s="45" t="s">
        <v>383</v>
      </c>
      <c r="E245" s="45" t="s">
        <v>53</v>
      </c>
      <c r="F245" s="46">
        <v>5.1279456614561303</v>
      </c>
      <c r="G245" s="47">
        <v>21251407</v>
      </c>
      <c r="H245" s="48">
        <v>21251407</v>
      </c>
      <c r="I245" s="49">
        <v>2.4129911311077499</v>
      </c>
      <c r="J245" s="50" t="s">
        <v>55</v>
      </c>
      <c r="K245" s="51"/>
      <c r="L245" s="51"/>
      <c r="M245" s="43"/>
    </row>
    <row r="246" spans="1:13" hidden="1" x14ac:dyDescent="0.25">
      <c r="A246" s="44">
        <v>11574</v>
      </c>
      <c r="B246" s="45" t="s">
        <v>380</v>
      </c>
      <c r="C246" s="45" t="s">
        <v>16</v>
      </c>
      <c r="D246" s="45" t="s">
        <v>384</v>
      </c>
      <c r="E246" s="45" t="s">
        <v>53</v>
      </c>
      <c r="F246" s="46">
        <v>6.4430760098436499</v>
      </c>
      <c r="G246" s="47">
        <v>55413085</v>
      </c>
      <c r="H246" s="48">
        <v>40413085</v>
      </c>
      <c r="I246" s="49">
        <v>1.5943044214129301</v>
      </c>
      <c r="J246" s="50" t="s">
        <v>55</v>
      </c>
      <c r="K246" s="51"/>
      <c r="L246" s="51"/>
      <c r="M246" s="43"/>
    </row>
    <row r="247" spans="1:13" hidden="1" x14ac:dyDescent="0.25">
      <c r="A247" s="44">
        <v>11672</v>
      </c>
      <c r="B247" s="45" t="s">
        <v>380</v>
      </c>
      <c r="C247" s="45" t="s">
        <v>16</v>
      </c>
      <c r="D247" s="45" t="s">
        <v>385</v>
      </c>
      <c r="E247" s="45" t="s">
        <v>53</v>
      </c>
      <c r="F247" s="46">
        <v>0.32452874673874299</v>
      </c>
      <c r="G247" s="47">
        <v>11716869</v>
      </c>
      <c r="H247" s="48">
        <v>10716869</v>
      </c>
      <c r="I247" s="49">
        <v>0.30282048491844299</v>
      </c>
      <c r="J247" s="50" t="s">
        <v>55</v>
      </c>
      <c r="K247" s="51"/>
      <c r="L247" s="51"/>
      <c r="M247" s="43"/>
    </row>
    <row r="248" spans="1:13" hidden="1" x14ac:dyDescent="0.25">
      <c r="A248" s="44">
        <v>11770</v>
      </c>
      <c r="B248" s="45" t="s">
        <v>386</v>
      </c>
      <c r="C248" s="45" t="s">
        <v>21</v>
      </c>
      <c r="D248" s="45" t="s">
        <v>387</v>
      </c>
      <c r="E248" s="45" t="s">
        <v>40</v>
      </c>
      <c r="F248" s="46">
        <v>6.4529121957747897</v>
      </c>
      <c r="G248" s="47">
        <v>12451991</v>
      </c>
      <c r="H248" s="48">
        <v>12451991</v>
      </c>
      <c r="I248" s="49">
        <v>5.1822332635598496</v>
      </c>
      <c r="J248" s="50" t="s">
        <v>1</v>
      </c>
      <c r="K248" s="61"/>
      <c r="L248" s="51"/>
      <c r="M248" s="43"/>
    </row>
    <row r="249" spans="1:13" hidden="1" x14ac:dyDescent="0.25">
      <c r="A249" s="44">
        <v>11532</v>
      </c>
      <c r="B249" s="45" t="s">
        <v>386</v>
      </c>
      <c r="C249" s="45" t="s">
        <v>21</v>
      </c>
      <c r="D249" s="45" t="s">
        <v>388</v>
      </c>
      <c r="E249" s="45" t="s">
        <v>40</v>
      </c>
      <c r="F249" s="46">
        <v>1.2469067343225699</v>
      </c>
      <c r="G249" s="47">
        <v>7298863</v>
      </c>
      <c r="H249" s="48">
        <v>7298863</v>
      </c>
      <c r="I249" s="49">
        <v>1.70835749941131</v>
      </c>
      <c r="J249" s="50" t="s">
        <v>1</v>
      </c>
      <c r="K249" s="51"/>
      <c r="L249" s="51"/>
      <c r="M249" s="43"/>
    </row>
    <row r="250" spans="1:13" hidden="1" x14ac:dyDescent="0.25">
      <c r="A250" s="44">
        <v>11776</v>
      </c>
      <c r="B250" s="45" t="s">
        <v>386</v>
      </c>
      <c r="C250" s="45" t="s">
        <v>21</v>
      </c>
      <c r="D250" s="45" t="s">
        <v>389</v>
      </c>
      <c r="E250" s="45" t="s">
        <v>40</v>
      </c>
      <c r="F250" s="46">
        <v>0.60260373496025998</v>
      </c>
      <c r="G250" s="47">
        <v>4428562</v>
      </c>
      <c r="H250" s="48">
        <v>4428562</v>
      </c>
      <c r="I250" s="49">
        <v>1.3607210082195</v>
      </c>
      <c r="J250" s="50" t="s">
        <v>1</v>
      </c>
      <c r="K250" s="51"/>
      <c r="L250" s="51"/>
      <c r="M250" s="43"/>
    </row>
    <row r="251" spans="1:13" hidden="1" x14ac:dyDescent="0.25">
      <c r="A251" s="34">
        <v>11732</v>
      </c>
      <c r="B251" s="35" t="s">
        <v>390</v>
      </c>
      <c r="C251" s="35" t="s">
        <v>14</v>
      </c>
      <c r="D251" s="35" t="s">
        <v>391</v>
      </c>
      <c r="E251" s="35" t="s">
        <v>40</v>
      </c>
      <c r="F251" s="36">
        <v>7.3554585537911796</v>
      </c>
      <c r="G251" s="37">
        <v>13140255</v>
      </c>
      <c r="H251" s="38">
        <v>13140255</v>
      </c>
      <c r="I251" s="39">
        <v>5.5976528262131797</v>
      </c>
      <c r="J251" s="40" t="s">
        <v>1</v>
      </c>
      <c r="K251" s="41">
        <f>H251</f>
        <v>13140255</v>
      </c>
      <c r="L251" s="42"/>
      <c r="M251" s="43"/>
    </row>
    <row r="252" spans="1:13" hidden="1" x14ac:dyDescent="0.25">
      <c r="A252" s="44">
        <v>11733</v>
      </c>
      <c r="B252" s="45" t="s">
        <v>390</v>
      </c>
      <c r="C252" s="45" t="s">
        <v>14</v>
      </c>
      <c r="D252" s="45" t="s">
        <v>392</v>
      </c>
      <c r="E252" s="45" t="s">
        <v>40</v>
      </c>
      <c r="F252" s="46">
        <v>8.8935941753475394</v>
      </c>
      <c r="G252" s="47">
        <v>18468646</v>
      </c>
      <c r="H252" s="48">
        <v>18468646</v>
      </c>
      <c r="I252" s="49">
        <v>4.8155095805872996</v>
      </c>
      <c r="J252" s="50" t="s">
        <v>1</v>
      </c>
      <c r="K252" s="51"/>
      <c r="L252" s="51"/>
      <c r="M252" s="43"/>
    </row>
    <row r="253" spans="1:13" hidden="1" x14ac:dyDescent="0.25">
      <c r="A253" s="44">
        <v>11462</v>
      </c>
      <c r="B253" s="45" t="s">
        <v>390</v>
      </c>
      <c r="C253" s="45" t="s">
        <v>14</v>
      </c>
      <c r="D253" s="45" t="s">
        <v>393</v>
      </c>
      <c r="E253" s="45" t="s">
        <v>40</v>
      </c>
      <c r="F253" s="46">
        <v>12.9000457845514</v>
      </c>
      <c r="G253" s="47">
        <v>33587459</v>
      </c>
      <c r="H253" s="48">
        <v>33587459</v>
      </c>
      <c r="I253" s="49">
        <v>3.84073287132302</v>
      </c>
      <c r="J253" s="50" t="s">
        <v>55</v>
      </c>
      <c r="K253" s="51"/>
      <c r="L253" s="51"/>
      <c r="M253" s="43"/>
    </row>
    <row r="254" spans="1:13" hidden="1" x14ac:dyDescent="0.25">
      <c r="A254" s="34">
        <v>11589</v>
      </c>
      <c r="B254" s="35" t="s">
        <v>394</v>
      </c>
      <c r="C254" s="35" t="s">
        <v>13</v>
      </c>
      <c r="D254" s="35" t="s">
        <v>395</v>
      </c>
      <c r="E254" s="35" t="s">
        <v>40</v>
      </c>
      <c r="F254" s="36">
        <v>8.6338739918974792</v>
      </c>
      <c r="G254" s="37">
        <v>11456597</v>
      </c>
      <c r="H254" s="38">
        <v>11456597</v>
      </c>
      <c r="I254" s="39">
        <v>7.5361592904921801</v>
      </c>
      <c r="J254" s="40" t="s">
        <v>1</v>
      </c>
      <c r="K254" s="41">
        <f>H254</f>
        <v>11456597</v>
      </c>
      <c r="L254" s="42"/>
      <c r="M254" s="43"/>
    </row>
    <row r="255" spans="1:13" hidden="1" x14ac:dyDescent="0.25">
      <c r="A255" s="44">
        <v>11594</v>
      </c>
      <c r="B255" s="45" t="s">
        <v>394</v>
      </c>
      <c r="C255" s="45" t="s">
        <v>13</v>
      </c>
      <c r="D255" s="45" t="s">
        <v>396</v>
      </c>
      <c r="E255" s="45" t="s">
        <v>40</v>
      </c>
      <c r="F255" s="46">
        <v>0.38896836931726497</v>
      </c>
      <c r="G255" s="47">
        <v>11371998</v>
      </c>
      <c r="H255" s="48">
        <v>11371998</v>
      </c>
      <c r="I255" s="49">
        <v>0.34204048340253401</v>
      </c>
      <c r="J255" s="50" t="s">
        <v>1</v>
      </c>
      <c r="K255" s="51"/>
      <c r="L255" s="51"/>
      <c r="M255" s="43"/>
    </row>
    <row r="256" spans="1:13" hidden="1" x14ac:dyDescent="0.25">
      <c r="A256" s="34">
        <v>11604</v>
      </c>
      <c r="B256" s="35" t="s">
        <v>397</v>
      </c>
      <c r="C256" s="35" t="s">
        <v>21</v>
      </c>
      <c r="D256" s="35" t="s">
        <v>398</v>
      </c>
      <c r="E256" s="35" t="s">
        <v>49</v>
      </c>
      <c r="F256" s="36">
        <v>1.4140920838036299</v>
      </c>
      <c r="G256" s="37">
        <v>2635351</v>
      </c>
      <c r="H256" s="38">
        <v>2635351</v>
      </c>
      <c r="I256" s="39">
        <v>5.3658586040479497</v>
      </c>
      <c r="J256" s="40" t="s">
        <v>1</v>
      </c>
      <c r="K256" s="41">
        <f>H256</f>
        <v>2635351</v>
      </c>
      <c r="L256" s="42"/>
      <c r="M256" s="43"/>
    </row>
    <row r="257" spans="1:14" hidden="1" x14ac:dyDescent="0.25">
      <c r="A257" s="44">
        <v>11546</v>
      </c>
      <c r="B257" s="45" t="s">
        <v>397</v>
      </c>
      <c r="C257" s="45" t="s">
        <v>21</v>
      </c>
      <c r="D257" s="45" t="s">
        <v>399</v>
      </c>
      <c r="E257" s="45" t="s">
        <v>49</v>
      </c>
      <c r="F257" s="46">
        <v>6.4319658253825596</v>
      </c>
      <c r="G257" s="47">
        <v>15044640</v>
      </c>
      <c r="H257" s="48">
        <v>15044640</v>
      </c>
      <c r="I257" s="49">
        <v>4.2752540608366596</v>
      </c>
      <c r="J257" s="50" t="s">
        <v>1</v>
      </c>
      <c r="K257" s="51"/>
      <c r="L257" s="51"/>
      <c r="M257" s="43"/>
    </row>
    <row r="258" spans="1:14" hidden="1" x14ac:dyDescent="0.25">
      <c r="A258" s="44">
        <v>11603</v>
      </c>
      <c r="B258" s="45" t="s">
        <v>397</v>
      </c>
      <c r="C258" s="45" t="s">
        <v>21</v>
      </c>
      <c r="D258" s="45" t="s">
        <v>400</v>
      </c>
      <c r="E258" s="45" t="s">
        <v>49</v>
      </c>
      <c r="F258" s="46">
        <v>2.9375786259433299</v>
      </c>
      <c r="G258" s="47">
        <v>8953104</v>
      </c>
      <c r="H258" s="48">
        <v>8953104</v>
      </c>
      <c r="I258" s="49">
        <v>3.2810728278632002</v>
      </c>
      <c r="J258" s="50" t="s">
        <v>1</v>
      </c>
      <c r="K258" s="51"/>
      <c r="L258" s="51"/>
      <c r="M258" s="43"/>
    </row>
    <row r="259" spans="1:14" hidden="1" x14ac:dyDescent="0.25">
      <c r="A259" s="44">
        <v>11804</v>
      </c>
      <c r="B259" s="45" t="s">
        <v>401</v>
      </c>
      <c r="C259" s="45" t="s">
        <v>15</v>
      </c>
      <c r="D259" s="45" t="s">
        <v>402</v>
      </c>
      <c r="E259" s="45" t="s">
        <v>40</v>
      </c>
      <c r="F259" s="46">
        <v>0.68480746314348295</v>
      </c>
      <c r="G259" s="47">
        <v>7721431</v>
      </c>
      <c r="H259" s="48">
        <v>7721431</v>
      </c>
      <c r="I259" s="49">
        <v>0.88689190273601304</v>
      </c>
      <c r="J259" s="50" t="s">
        <v>1</v>
      </c>
      <c r="K259" s="51"/>
      <c r="L259" s="51"/>
      <c r="M259" s="43"/>
    </row>
    <row r="260" spans="1:14" hidden="1" x14ac:dyDescent="0.25">
      <c r="A260" s="44">
        <v>11718</v>
      </c>
      <c r="B260" s="45" t="s">
        <v>403</v>
      </c>
      <c r="C260" s="45" t="s">
        <v>21</v>
      </c>
      <c r="D260" s="45" t="s">
        <v>404</v>
      </c>
      <c r="E260" s="45" t="s">
        <v>49</v>
      </c>
      <c r="F260" s="46">
        <v>2.4471236033363302</v>
      </c>
      <c r="G260" s="47">
        <v>12093892</v>
      </c>
      <c r="H260" s="48">
        <v>12093892</v>
      </c>
      <c r="I260" s="49">
        <v>2.0234376190363901</v>
      </c>
      <c r="J260" s="50" t="s">
        <v>1</v>
      </c>
      <c r="K260" s="51"/>
      <c r="L260" s="51"/>
      <c r="M260" s="43"/>
    </row>
    <row r="261" spans="1:14" hidden="1" x14ac:dyDescent="0.25">
      <c r="A261" s="52">
        <v>11746</v>
      </c>
      <c r="B261" s="53" t="s">
        <v>405</v>
      </c>
      <c r="C261" s="53" t="s">
        <v>21</v>
      </c>
      <c r="D261" s="53" t="s">
        <v>406</v>
      </c>
      <c r="E261" s="53" t="s">
        <v>49</v>
      </c>
      <c r="F261" s="54">
        <v>26.0935295762282</v>
      </c>
      <c r="G261" s="55">
        <v>18452893</v>
      </c>
      <c r="H261" s="56">
        <v>14762314</v>
      </c>
      <c r="I261" s="57">
        <v>17.6757719529799</v>
      </c>
      <c r="J261" s="58" t="s">
        <v>3</v>
      </c>
      <c r="K261" s="59"/>
      <c r="L261" s="60">
        <f>H261</f>
        <v>14762314</v>
      </c>
      <c r="M261" s="43"/>
    </row>
    <row r="262" spans="1:14" hidden="1" x14ac:dyDescent="0.25">
      <c r="A262" s="44">
        <v>11766</v>
      </c>
      <c r="B262" s="45" t="s">
        <v>405</v>
      </c>
      <c r="C262" s="45" t="s">
        <v>21</v>
      </c>
      <c r="D262" s="45" t="s">
        <v>407</v>
      </c>
      <c r="E262" s="45" t="s">
        <v>49</v>
      </c>
      <c r="F262" s="46">
        <v>6.6305616358000004</v>
      </c>
      <c r="G262" s="47">
        <v>30337326</v>
      </c>
      <c r="H262" s="48">
        <v>24269861</v>
      </c>
      <c r="I262" s="49">
        <v>2.7320146727663599</v>
      </c>
      <c r="J262" s="50" t="s">
        <v>3</v>
      </c>
      <c r="K262" s="51"/>
      <c r="L262" s="51"/>
      <c r="M262" s="43"/>
    </row>
    <row r="263" spans="1:14" hidden="1" x14ac:dyDescent="0.25">
      <c r="A263" s="44">
        <v>11760</v>
      </c>
      <c r="B263" s="45" t="s">
        <v>405</v>
      </c>
      <c r="C263" s="45" t="s">
        <v>21</v>
      </c>
      <c r="D263" s="45" t="s">
        <v>408</v>
      </c>
      <c r="E263" s="45" t="s">
        <v>49</v>
      </c>
      <c r="F263" s="46">
        <v>8.7853960563841706</v>
      </c>
      <c r="G263" s="47">
        <v>83888394</v>
      </c>
      <c r="H263" s="48">
        <v>67110715</v>
      </c>
      <c r="I263" s="49">
        <v>1.30908992049692</v>
      </c>
      <c r="J263" s="50" t="s">
        <v>3</v>
      </c>
      <c r="K263" s="51"/>
      <c r="L263" s="51"/>
      <c r="M263" s="43"/>
    </row>
    <row r="264" spans="1:14" hidden="1" x14ac:dyDescent="0.25">
      <c r="A264" s="34">
        <v>11745</v>
      </c>
      <c r="B264" s="35" t="s">
        <v>409</v>
      </c>
      <c r="C264" s="35" t="s">
        <v>13</v>
      </c>
      <c r="D264" s="35" t="s">
        <v>410</v>
      </c>
      <c r="E264" s="35" t="s">
        <v>40</v>
      </c>
      <c r="F264" s="36">
        <v>6.4230723914089998</v>
      </c>
      <c r="G264" s="37">
        <v>5315212</v>
      </c>
      <c r="H264" s="38">
        <v>5315212</v>
      </c>
      <c r="I264" s="39">
        <v>12.0843202329634</v>
      </c>
      <c r="J264" s="40" t="s">
        <v>1</v>
      </c>
      <c r="K264" s="41">
        <f>H264</f>
        <v>5315212</v>
      </c>
      <c r="L264" s="42"/>
      <c r="M264" s="43"/>
    </row>
    <row r="265" spans="1:14" hidden="1" x14ac:dyDescent="0.25">
      <c r="A265" s="44">
        <v>11550</v>
      </c>
      <c r="B265" s="45" t="s">
        <v>409</v>
      </c>
      <c r="C265" s="45" t="s">
        <v>13</v>
      </c>
      <c r="D265" s="45" t="s">
        <v>411</v>
      </c>
      <c r="E265" s="45" t="s">
        <v>40</v>
      </c>
      <c r="F265" s="46">
        <v>2.3201354026263998</v>
      </c>
      <c r="G265" s="47">
        <v>11520398</v>
      </c>
      <c r="H265" s="48">
        <v>11520398</v>
      </c>
      <c r="I265" s="49">
        <v>2.0139368471700401</v>
      </c>
      <c r="J265" s="50" t="s">
        <v>1</v>
      </c>
      <c r="K265" s="51"/>
      <c r="L265" s="51"/>
      <c r="M265" s="43"/>
    </row>
    <row r="266" spans="1:14" hidden="1" x14ac:dyDescent="0.25">
      <c r="A266" s="44">
        <v>11737</v>
      </c>
      <c r="B266" s="45" t="s">
        <v>412</v>
      </c>
      <c r="C266" s="45" t="s">
        <v>13</v>
      </c>
      <c r="D266" s="45" t="s">
        <v>413</v>
      </c>
      <c r="E266" s="45" t="s">
        <v>40</v>
      </c>
      <c r="F266" s="46">
        <v>0.389804131754864</v>
      </c>
      <c r="G266" s="47">
        <v>6423527</v>
      </c>
      <c r="H266" s="48">
        <v>6423527</v>
      </c>
      <c r="I266" s="49">
        <v>0.60683816189277895</v>
      </c>
      <c r="J266" s="50" t="s">
        <v>1</v>
      </c>
      <c r="K266" s="51"/>
      <c r="L266" s="51"/>
      <c r="M266" s="43"/>
    </row>
    <row r="267" spans="1:14" hidden="1" x14ac:dyDescent="0.25">
      <c r="A267" s="44">
        <v>11752</v>
      </c>
      <c r="B267" s="45" t="s">
        <v>414</v>
      </c>
      <c r="C267" s="45" t="s">
        <v>13</v>
      </c>
      <c r="D267" s="45" t="s">
        <v>415</v>
      </c>
      <c r="E267" s="45" t="s">
        <v>40</v>
      </c>
      <c r="F267" s="46">
        <v>1.64255658315052</v>
      </c>
      <c r="G267" s="47">
        <v>18762693</v>
      </c>
      <c r="H267" s="48">
        <v>18762693</v>
      </c>
      <c r="I267" s="49">
        <v>0.87543754148219799</v>
      </c>
      <c r="J267" s="50" t="s">
        <v>1</v>
      </c>
      <c r="K267" s="51"/>
      <c r="L267" s="51"/>
      <c r="M267" s="43"/>
    </row>
    <row r="268" spans="1:14" hidden="1" x14ac:dyDescent="0.25">
      <c r="A268" s="34">
        <v>11699</v>
      </c>
      <c r="B268" s="35" t="s">
        <v>416</v>
      </c>
      <c r="C268" s="35" t="s">
        <v>16</v>
      </c>
      <c r="D268" s="35" t="s">
        <v>417</v>
      </c>
      <c r="E268" s="35" t="s">
        <v>53</v>
      </c>
      <c r="F268" s="36">
        <v>1.67976045614348</v>
      </c>
      <c r="G268" s="37">
        <v>1825592</v>
      </c>
      <c r="H268" s="38">
        <v>1825592</v>
      </c>
      <c r="I268" s="39">
        <v>9.2011821707341106</v>
      </c>
      <c r="J268" s="40" t="s">
        <v>1</v>
      </c>
      <c r="K268" s="41">
        <f>H268</f>
        <v>1825592</v>
      </c>
      <c r="L268" s="42"/>
      <c r="M268" s="43"/>
    </row>
    <row r="269" spans="1:14" s="62" customFormat="1" hidden="1" x14ac:dyDescent="0.25">
      <c r="A269" s="44">
        <v>11787</v>
      </c>
      <c r="B269" s="45" t="s">
        <v>416</v>
      </c>
      <c r="C269" s="45" t="s">
        <v>16</v>
      </c>
      <c r="D269" s="45" t="s">
        <v>418</v>
      </c>
      <c r="E269" s="45" t="s">
        <v>53</v>
      </c>
      <c r="F269" s="46">
        <v>4.8836325851800302</v>
      </c>
      <c r="G269" s="47">
        <v>19330337</v>
      </c>
      <c r="H269" s="48">
        <v>19330337</v>
      </c>
      <c r="I269" s="49">
        <v>2.52640840414734</v>
      </c>
      <c r="J269" s="50" t="s">
        <v>55</v>
      </c>
      <c r="K269" s="51"/>
      <c r="L269" s="51"/>
      <c r="M269" s="43"/>
      <c r="N269" s="30"/>
    </row>
    <row r="270" spans="1:14" s="62" customFormat="1" hidden="1" x14ac:dyDescent="0.25">
      <c r="A270" s="44">
        <v>11765</v>
      </c>
      <c r="B270" s="45" t="s">
        <v>416</v>
      </c>
      <c r="C270" s="45" t="s">
        <v>16</v>
      </c>
      <c r="D270" s="45" t="s">
        <v>419</v>
      </c>
      <c r="E270" s="45" t="s">
        <v>53</v>
      </c>
      <c r="F270" s="46">
        <v>7.0706956361789404</v>
      </c>
      <c r="G270" s="47">
        <v>39305479</v>
      </c>
      <c r="H270" s="48">
        <v>39305479</v>
      </c>
      <c r="I270" s="49">
        <v>1.79890840057665</v>
      </c>
      <c r="J270" s="50" t="s">
        <v>55</v>
      </c>
      <c r="K270" s="51"/>
      <c r="L270" s="51"/>
      <c r="M270" s="43"/>
      <c r="N270" s="30"/>
    </row>
    <row r="271" spans="1:14" hidden="1" x14ac:dyDescent="0.25">
      <c r="A271" s="44">
        <v>11445</v>
      </c>
      <c r="B271" s="45" t="s">
        <v>416</v>
      </c>
      <c r="C271" s="45" t="s">
        <v>16</v>
      </c>
      <c r="D271" s="45" t="s">
        <v>420</v>
      </c>
      <c r="E271" s="45" t="s">
        <v>53</v>
      </c>
      <c r="F271" s="46">
        <v>0.44483721433312501</v>
      </c>
      <c r="G271" s="47">
        <v>16213345</v>
      </c>
      <c r="H271" s="48">
        <v>16213345</v>
      </c>
      <c r="I271" s="49">
        <v>0.27436486075706401</v>
      </c>
      <c r="J271" s="50" t="s">
        <v>1</v>
      </c>
      <c r="K271" s="51"/>
      <c r="L271" s="51"/>
    </row>
    <row r="273" spans="2:2" x14ac:dyDescent="0.25">
      <c r="B273" s="65"/>
    </row>
    <row r="274" spans="2:2" x14ac:dyDescent="0.25">
      <c r="B274" s="65"/>
    </row>
  </sheetData>
  <autoFilter ref="A1:L271" xr:uid="{F4C7E9B6-B2EF-4118-8835-CF82660FF9BC}">
    <filterColumn colId="2">
      <filters>
        <filter val="Richmond"/>
      </filters>
    </filterColumn>
    <sortState xmlns:xlrd2="http://schemas.microsoft.com/office/spreadsheetml/2017/richdata2" ref="A14:L241">
      <sortCondition ref="H1:H271"/>
    </sortState>
  </autoFilter>
  <sortState xmlns:xlrd2="http://schemas.microsoft.com/office/spreadsheetml/2017/richdata2" ref="A2:L271">
    <sortCondition ref="C2:C271"/>
    <sortCondition descending="1" ref="I2:I271"/>
  </sortState>
  <printOptions horizontalCentered="1"/>
  <pageMargins left="0.7" right="0.7" top="0.75" bottom="0.75" header="0.3" footer="0.3"/>
  <pageSetup paperSize="5" scale="61" fitToHeight="0" orientation="landscape" r:id="rId1"/>
  <headerFooter>
    <oddHeader>&amp;C&amp;"Arial,Bold"SMART SCALE Round 6
Staff Recommended Scenario</oddHeader>
    <oddFooter>&amp;L&amp;"Arial,Regular"Yellow shaded lines indicate that the project is recommended for Highway Construction District Grant Funding.
Blue shaded lines indicate that the project is recommended for High Priority Projects Funding.  &amp;R&amp;"Arial,Regular"Page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a1fbd3-d9a2-452f-a32a-eb16614a5d55" xsi:nil="true"/>
    <l0d433197db34f7dad5f55b031021b32 xmlns="9eb5fd3a-a868-4ce8-a544-a6e395f01995">
      <Terms xmlns="http://schemas.microsoft.com/office/infopath/2007/PartnerControls"/>
    </l0d433197db34f7dad5f55b031021b32>
    <lcf76f155ced4ddcb4097134ff3c332f xmlns="9eb5fd3a-a868-4ce8-a544-a6e395f0199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4CE1CEB14A8842B2B3654F897A3025" ma:contentTypeVersion="21" ma:contentTypeDescription="Create a new document." ma:contentTypeScope="" ma:versionID="1b3c2c8558f94497c7de9c44a47074b0">
  <xsd:schema xmlns:xsd="http://www.w3.org/2001/XMLSchema" xmlns:xs="http://www.w3.org/2001/XMLSchema" xmlns:p="http://schemas.microsoft.com/office/2006/metadata/properties" xmlns:ns2="9eb5fd3a-a868-4ce8-a544-a6e395f01995" xmlns:ns3="7aa1fbd3-d9a2-452f-a32a-eb16614a5d55" targetNamespace="http://schemas.microsoft.com/office/2006/metadata/properties" ma:root="true" ma:fieldsID="bf772ad3139a22a947ae605ac06c0732" ns2:_="" ns3:_="">
    <xsd:import namespace="9eb5fd3a-a868-4ce8-a544-a6e395f01995"/>
    <xsd:import namespace="7aa1fbd3-d9a2-452f-a32a-eb16614a5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l0d433197db34f7dad5f55b031021b3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5fd3a-a868-4ce8-a544-a6e395f019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2df052e-86c4-4c02-be65-70b8acf69b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0d433197db34f7dad5f55b031021b32" ma:index="27" nillable="true" ma:taxonomy="true" ma:internalName="l0d433197db34f7dad5f55b031021b32" ma:taxonomyFieldName="File_x0020_Tags" ma:displayName="File Tags" ma:readOnly="false" ma:default="" ma:fieldId="{50d43319-7db3-4f7d-ad5f-55b031021b32}" ma:taxonomyMulti="true" ma:sspId="e2df052e-86c4-4c02-be65-70b8acf69b1c" ma:termSetId="2a0f4b85-7aaf-4503-93ba-e7cd3486150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fbd3-d9a2-452f-a32a-eb16614a5d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b250fe9-318b-41fa-9c2d-fb37949e11ac}" ma:internalName="TaxCatchAll" ma:showField="CatchAllData" ma:web="7aa1fbd3-d9a2-452f-a32a-eb16614a5d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BB607B-E7B9-40D0-86F8-ABC191E7391A}">
  <ds:schemaRefs>
    <ds:schemaRef ds:uri="http://schemas.microsoft.com/office/2006/metadata/properties"/>
    <ds:schemaRef ds:uri="http://schemas.microsoft.com/office/infopath/2007/PartnerControls"/>
    <ds:schemaRef ds:uri="7aa1fbd3-d9a2-452f-a32a-eb16614a5d55"/>
    <ds:schemaRef ds:uri="9eb5fd3a-a868-4ce8-a544-a6e395f01995"/>
  </ds:schemaRefs>
</ds:datastoreItem>
</file>

<file path=customXml/itemProps2.xml><?xml version="1.0" encoding="utf-8"?>
<ds:datastoreItem xmlns:ds="http://schemas.openxmlformats.org/officeDocument/2006/customXml" ds:itemID="{2BE986A5-247C-4C7B-978C-4441249781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42A061-E993-49B8-BDFA-266A5397A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5fd3a-a868-4ce8-a544-a6e395f01995"/>
    <ds:schemaRef ds:uri="7aa1fbd3-d9a2-452f-a32a-eb16614a5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1-9-25</vt:lpstr>
      <vt:lpstr>'1-9-25'!Print_Area</vt:lpstr>
      <vt:lpstr>'1-9-25'!Print_Titles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2025-01-14T20:06:33Z</dcterms:created>
  <dcterms:modified xsi:type="dcterms:W3CDTF">2025-03-04T14:13:34Z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0x010100C24CE1CEB14A8842B2B3654F897A3025</vt:lpwstr>
  </property>
  <property fmtid="{D5CDD505-2E9C-101B-9397-08002B2CF9AE}" pid="3" name="MediaServiceImageTags">
    <vt:lpwstr/>
  </property>
  <property fmtid="{D5CDD505-2E9C-101B-9397-08002B2CF9AE}" pid="4" name="File Tags">
    <vt:lpwstr/>
  </property>
  <property fmtid="{D5CDD505-2E9C-101B-9397-08002B2CF9AE}" pid="5" name="File_x0020_Tags">
    <vt:lpwstr/>
  </property>
</Properties>
</file>